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cbwai.sharepoint.com/sites/fs-dp-016/Shared Documents/B4.W統G管理【M399】/02.WEB統制T/04.計数支援活動/"/>
    </mc:Choice>
  </mc:AlternateContent>
  <xr:revisionPtr revIDLastSave="193" documentId="13_ncr:1_{84439F42-D144-411D-93D0-516D71AF762D}" xr6:coauthVersionLast="47" xr6:coauthVersionMax="47" xr10:uidLastSave="{C8C1F80B-54BF-4083-AD18-2DB4FC649047}"/>
  <bookViews>
    <workbookView xWindow="-14355" yWindow="-16320" windowWidth="29040" windowHeight="15720" xr2:uid="{EDB0F736-A71E-487B-9701-79F053013CD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4" i="1" l="1"/>
  <c r="BV11" i="1"/>
  <c r="BV10" i="1"/>
  <c r="BV9" i="1"/>
  <c r="BV8" i="1"/>
  <c r="BV7" i="1"/>
  <c r="BV6" i="1"/>
  <c r="BV5" i="1"/>
  <c r="BV4" i="1"/>
  <c r="BV15" i="1" s="1"/>
  <c r="AR14" i="1"/>
  <c r="AR11" i="1"/>
  <c r="AR10" i="1"/>
  <c r="AR9" i="1"/>
  <c r="AR8" i="1"/>
  <c r="AR7" i="1"/>
  <c r="AR6" i="1"/>
  <c r="AR5" i="1"/>
  <c r="AR4" i="1"/>
  <c r="AR15" i="1" s="1"/>
  <c r="AC14" i="1"/>
  <c r="AC11" i="1"/>
  <c r="AC10" i="1"/>
  <c r="AC9" i="1"/>
  <c r="AC8" i="1"/>
  <c r="AC7" i="1"/>
  <c r="AC6" i="1"/>
  <c r="AC5" i="1"/>
  <c r="AC4" i="1"/>
  <c r="AC15" i="1" s="1"/>
  <c r="N14" i="1"/>
  <c r="N11" i="1"/>
  <c r="N10" i="1"/>
  <c r="N9" i="1"/>
  <c r="N8" i="1"/>
  <c r="N7" i="1"/>
  <c r="N6" i="1"/>
  <c r="N5" i="1"/>
  <c r="N15" i="1" s="1"/>
  <c r="N4" i="1"/>
  <c r="BW15" i="1"/>
  <c r="AS15" i="1"/>
  <c r="AD15" i="1"/>
  <c r="O15" i="1"/>
  <c r="CO8" i="1"/>
  <c r="CN5" i="1" l="1"/>
  <c r="CI14" i="1"/>
  <c r="CH13" i="1"/>
  <c r="CG13" i="1"/>
  <c r="CH12" i="1"/>
  <c r="CG12" i="1"/>
  <c r="CO11" i="1"/>
  <c r="CO10" i="1"/>
  <c r="CN10" i="1"/>
  <c r="CO9" i="1"/>
  <c r="CN9" i="1"/>
  <c r="CM9" i="1"/>
  <c r="CL9" i="1"/>
  <c r="CK9" i="1"/>
  <c r="CJ9" i="1"/>
  <c r="CL8" i="1"/>
  <c r="CK8" i="1"/>
  <c r="CJ8" i="1"/>
  <c r="CI8" i="1"/>
  <c r="CH8" i="1"/>
  <c r="CO7" i="1"/>
  <c r="CN7" i="1"/>
  <c r="CM7" i="1"/>
  <c r="CL7" i="1"/>
  <c r="CK7" i="1"/>
  <c r="CJ7" i="1"/>
  <c r="CI7" i="1"/>
  <c r="CO6" i="1"/>
  <c r="CN6" i="1"/>
  <c r="CM6" i="1"/>
  <c r="CL6" i="1"/>
  <c r="CK6" i="1"/>
  <c r="CJ6" i="1"/>
  <c r="CI6" i="1"/>
  <c r="CO5" i="1"/>
  <c r="CM5" i="1"/>
  <c r="CL5" i="1"/>
  <c r="CK5" i="1"/>
  <c r="CJ5" i="1"/>
  <c r="CI5" i="1"/>
  <c r="CO4" i="1"/>
  <c r="CN4" i="1"/>
  <c r="CM4" i="1"/>
  <c r="CL4" i="1"/>
  <c r="CK4" i="1"/>
  <c r="CJ4" i="1"/>
  <c r="CI4" i="1"/>
  <c r="CH4" i="1"/>
  <c r="CG4" i="1"/>
  <c r="BX15" i="1"/>
  <c r="AT15" i="1"/>
  <c r="AE15" i="1"/>
  <c r="P15" i="1"/>
  <c r="CA14" i="1"/>
  <c r="CA9" i="1"/>
  <c r="CA8" i="1"/>
  <c r="CA7" i="1"/>
  <c r="CA6" i="1"/>
  <c r="CA5" i="1"/>
  <c r="CA4" i="1"/>
  <c r="CF8" i="1"/>
  <c r="CF9" i="1"/>
  <c r="CF7" i="1"/>
  <c r="CF6" i="1"/>
  <c r="CF5" i="1"/>
  <c r="CF4" i="1"/>
  <c r="CC15" i="1"/>
  <c r="CB15" i="1"/>
  <c r="CE14" i="1"/>
  <c r="CE7" i="1"/>
  <c r="CE6" i="1"/>
  <c r="CE5" i="1"/>
  <c r="CE4" i="1"/>
  <c r="AO10" i="1"/>
  <c r="AO9" i="1"/>
  <c r="AO7" i="1"/>
  <c r="AO6" i="1"/>
  <c r="AO5" i="1"/>
  <c r="AO4" i="1"/>
  <c r="AL9" i="1"/>
  <c r="AL8" i="1"/>
  <c r="AL7" i="1"/>
  <c r="AL6" i="1"/>
  <c r="AL5" i="1"/>
  <c r="AL4" i="1"/>
  <c r="AI14" i="1"/>
  <c r="AI9" i="1"/>
  <c r="AI8" i="1"/>
  <c r="AI7" i="1"/>
  <c r="AI6" i="1"/>
  <c r="AI5" i="1"/>
  <c r="AI4" i="1"/>
  <c r="AF13" i="1"/>
  <c r="AF12" i="1"/>
  <c r="AF8" i="1"/>
  <c r="AF4" i="1"/>
  <c r="Z10" i="1"/>
  <c r="Z9" i="1"/>
  <c r="Z7" i="1"/>
  <c r="Z6" i="1"/>
  <c r="Z5" i="1"/>
  <c r="Z4" i="1"/>
  <c r="W9" i="1"/>
  <c r="W8" i="1"/>
  <c r="W7" i="1"/>
  <c r="W6" i="1"/>
  <c r="W5" i="1"/>
  <c r="W4" i="1"/>
  <c r="T14" i="1"/>
  <c r="T9" i="1"/>
  <c r="T8" i="1"/>
  <c r="T7" i="1"/>
  <c r="T6" i="1"/>
  <c r="T5" i="1"/>
  <c r="T4" i="1"/>
  <c r="Q13" i="1"/>
  <c r="Q12" i="1"/>
  <c r="Q8" i="1"/>
  <c r="Q4" i="1"/>
  <c r="K10" i="1"/>
  <c r="K9" i="1"/>
  <c r="K7" i="1"/>
  <c r="K6" i="1"/>
  <c r="K5" i="1"/>
  <c r="K4" i="1"/>
  <c r="H9" i="1"/>
  <c r="H8" i="1"/>
  <c r="H7" i="1"/>
  <c r="H6" i="1"/>
  <c r="H5" i="1"/>
  <c r="H4" i="1"/>
  <c r="E14" i="1"/>
  <c r="E9" i="1"/>
  <c r="E8" i="1"/>
  <c r="E7" i="1"/>
  <c r="E6" i="1"/>
  <c r="E5" i="1"/>
  <c r="E4" i="1"/>
  <c r="B13" i="1"/>
  <c r="B12" i="1"/>
  <c r="B8" i="1"/>
  <c r="B4" i="1"/>
  <c r="AP15" i="1"/>
  <c r="AN15" i="1"/>
  <c r="AM15" i="1"/>
  <c r="AK15" i="1"/>
  <c r="AJ15" i="1"/>
  <c r="AH15" i="1"/>
  <c r="AG15" i="1"/>
  <c r="AB15" i="1"/>
  <c r="AA15" i="1"/>
  <c r="Y15" i="1"/>
  <c r="X15" i="1"/>
  <c r="V15" i="1"/>
  <c r="U15" i="1"/>
  <c r="S15" i="1"/>
  <c r="R15" i="1"/>
  <c r="M15" i="1"/>
  <c r="L15" i="1"/>
  <c r="J15" i="1"/>
  <c r="I15" i="1"/>
  <c r="G15" i="1"/>
  <c r="F15" i="1"/>
  <c r="D15" i="1"/>
  <c r="C15" i="1"/>
  <c r="BS10" i="1"/>
  <c r="BS9" i="1"/>
  <c r="BS7" i="1"/>
  <c r="BS6" i="1"/>
  <c r="BS5" i="1"/>
  <c r="BS4" i="1"/>
  <c r="BP9" i="1"/>
  <c r="BP8" i="1"/>
  <c r="BP7" i="1"/>
  <c r="BP6" i="1"/>
  <c r="BP5" i="1"/>
  <c r="BP4" i="1"/>
  <c r="BM14" i="1"/>
  <c r="CD14" i="1" s="1"/>
  <c r="BM9" i="1"/>
  <c r="BM8" i="1"/>
  <c r="BM7" i="1"/>
  <c r="CD7" i="1" s="1"/>
  <c r="BM6" i="1"/>
  <c r="CD6" i="1" s="1"/>
  <c r="BM5" i="1"/>
  <c r="CD5" i="1" s="1"/>
  <c r="BM4" i="1"/>
  <c r="CD4" i="1" s="1"/>
  <c r="BU15" i="1"/>
  <c r="BT15" i="1"/>
  <c r="BR15" i="1"/>
  <c r="BQ15" i="1"/>
  <c r="BO15" i="1"/>
  <c r="BN15" i="1"/>
  <c r="BL15" i="1"/>
  <c r="BJ13" i="1"/>
  <c r="BJ12" i="1"/>
  <c r="BJ8" i="1"/>
  <c r="BJ4" i="1"/>
  <c r="AQ15" i="1"/>
  <c r="CF15" i="1" l="1"/>
  <c r="CE15" i="1"/>
  <c r="BP15" i="1"/>
  <c r="CA15" i="1"/>
  <c r="T15" i="1"/>
  <c r="BJ15" i="1"/>
  <c r="E15" i="1"/>
  <c r="AI15" i="1"/>
  <c r="AL15" i="1"/>
  <c r="AO15" i="1"/>
  <c r="BS15" i="1"/>
  <c r="W15" i="1"/>
  <c r="Z15" i="1"/>
  <c r="AF15" i="1"/>
  <c r="K15" i="1"/>
  <c r="Q15" i="1"/>
  <c r="BM15" i="1"/>
  <c r="H15" i="1"/>
  <c r="B15" i="1"/>
  <c r="BK15" i="1"/>
  <c r="CD15" i="1" l="1"/>
</calcChain>
</file>

<file path=xl/sharedStrings.xml><?xml version="1.0" encoding="utf-8"?>
<sst xmlns="http://schemas.openxmlformats.org/spreadsheetml/2006/main" count="110" uniqueCount="36">
  <si>
    <t>CV数</t>
    <rPh sb="2" eb="3">
      <t>スウ</t>
    </rPh>
    <phoneticPr fontId="2"/>
  </si>
  <si>
    <t>CVR向上率</t>
    <rPh sb="3" eb="5">
      <t>コウジョウ</t>
    </rPh>
    <rPh sb="5" eb="6">
      <t>リツ</t>
    </rPh>
    <phoneticPr fontId="2"/>
  </si>
  <si>
    <t>収益貢献額（百万円）</t>
    <rPh sb="0" eb="5">
      <t>シュウエキコウケンガク</t>
    </rPh>
    <rPh sb="6" eb="9">
      <t>ヒャクマンエン</t>
    </rPh>
    <phoneticPr fontId="2"/>
  </si>
  <si>
    <t>20上期</t>
    <rPh sb="2" eb="4">
      <t>カミキ</t>
    </rPh>
    <phoneticPr fontId="2"/>
  </si>
  <si>
    <t>20下期</t>
    <rPh sb="2" eb="4">
      <t>シモキ</t>
    </rPh>
    <phoneticPr fontId="2"/>
  </si>
  <si>
    <t>21上期</t>
    <rPh sb="2" eb="4">
      <t>カミキ</t>
    </rPh>
    <phoneticPr fontId="2"/>
  </si>
  <si>
    <t>21下期</t>
    <rPh sb="2" eb="4">
      <t>シモキ</t>
    </rPh>
    <phoneticPr fontId="2"/>
  </si>
  <si>
    <t>22上期</t>
    <rPh sb="2" eb="4">
      <t>カミキ</t>
    </rPh>
    <phoneticPr fontId="2"/>
  </si>
  <si>
    <t>22下期</t>
    <rPh sb="2" eb="4">
      <t>シモキ</t>
    </rPh>
    <phoneticPr fontId="2"/>
  </si>
  <si>
    <t>w</t>
    <phoneticPr fontId="2"/>
  </si>
  <si>
    <t>一般</t>
    <rPh sb="0" eb="2">
      <t>イッパン</t>
    </rPh>
    <phoneticPr fontId="2"/>
  </si>
  <si>
    <t>ゴールド</t>
    <phoneticPr fontId="2"/>
  </si>
  <si>
    <t>プラチナ</t>
    <phoneticPr fontId="2"/>
  </si>
  <si>
    <t>ギフト</t>
    <phoneticPr fontId="2"/>
  </si>
  <si>
    <t>ローンカード</t>
    <phoneticPr fontId="2"/>
  </si>
  <si>
    <t>利用後付替</t>
    <phoneticPr fontId="2"/>
  </si>
  <si>
    <t>スマリボ登録</t>
    <phoneticPr fontId="2"/>
  </si>
  <si>
    <t>一般法人</t>
    <rPh sb="0" eb="2">
      <t>イッパン</t>
    </rPh>
    <rPh sb="2" eb="4">
      <t>ホウジン</t>
    </rPh>
    <phoneticPr fontId="2"/>
  </si>
  <si>
    <t>23上期</t>
    <rPh sb="2" eb="4">
      <t>カミキ</t>
    </rPh>
    <phoneticPr fontId="2"/>
  </si>
  <si>
    <t>施策数</t>
    <rPh sb="0" eb="2">
      <t>シサク</t>
    </rPh>
    <rPh sb="2" eb="3">
      <t>スウ</t>
    </rPh>
    <phoneticPr fontId="2"/>
  </si>
  <si>
    <t>勝利数</t>
    <rPh sb="0" eb="2">
      <t>ショウリ</t>
    </rPh>
    <rPh sb="2" eb="3">
      <t>スウ</t>
    </rPh>
    <phoneticPr fontId="2"/>
  </si>
  <si>
    <t>23下期</t>
    <rPh sb="2" eb="4">
      <t>シモキ</t>
    </rPh>
    <phoneticPr fontId="2"/>
  </si>
  <si>
    <t>ANA</t>
    <phoneticPr fontId="2"/>
  </si>
  <si>
    <t>20通期</t>
    <rPh sb="2" eb="4">
      <t>ツウキ</t>
    </rPh>
    <phoneticPr fontId="2"/>
  </si>
  <si>
    <t>21通期</t>
    <rPh sb="2" eb="4">
      <t>ツウキ</t>
    </rPh>
    <phoneticPr fontId="2"/>
  </si>
  <si>
    <t>22通期</t>
    <rPh sb="2" eb="4">
      <t>ツウキ</t>
    </rPh>
    <phoneticPr fontId="2"/>
  </si>
  <si>
    <t>23通期</t>
    <rPh sb="2" eb="4">
      <t>ツウキ</t>
    </rPh>
    <phoneticPr fontId="2"/>
  </si>
  <si>
    <t>21上</t>
    <rPh sb="2" eb="3">
      <t>カミ</t>
    </rPh>
    <phoneticPr fontId="2"/>
  </si>
  <si>
    <t>21下</t>
    <rPh sb="2" eb="3">
      <t>シモ</t>
    </rPh>
    <phoneticPr fontId="2"/>
  </si>
  <si>
    <t>収益貢献 計画</t>
    <rPh sb="0" eb="2">
      <t>シュウエキ</t>
    </rPh>
    <rPh sb="2" eb="4">
      <t>コウケン</t>
    </rPh>
    <rPh sb="5" eb="7">
      <t>ケイカク</t>
    </rPh>
    <phoneticPr fontId="2"/>
  </si>
  <si>
    <t>収益貢献 達成率</t>
    <rPh sb="0" eb="2">
      <t>シュウエキ</t>
    </rPh>
    <rPh sb="2" eb="4">
      <t>コウケン</t>
    </rPh>
    <rPh sb="5" eb="8">
      <t>タッセイリツ</t>
    </rPh>
    <phoneticPr fontId="2"/>
  </si>
  <si>
    <t>保険</t>
    <rPh sb="0" eb="2">
      <t>ホケン</t>
    </rPh>
    <phoneticPr fontId="2"/>
  </si>
  <si>
    <t>24上期</t>
    <rPh sb="2" eb="4">
      <t>カミキ</t>
    </rPh>
    <phoneticPr fontId="2"/>
  </si>
  <si>
    <t>粗利単価</t>
    <rPh sb="0" eb="2">
      <t>アラリ</t>
    </rPh>
    <rPh sb="2" eb="4">
      <t>タンカ</t>
    </rPh>
    <phoneticPr fontId="2"/>
  </si>
  <si>
    <t>24下期</t>
    <rPh sb="2" eb="4">
      <t>シモキ</t>
    </rPh>
    <phoneticPr fontId="2"/>
  </si>
  <si>
    <t>24通期</t>
    <rPh sb="2" eb="4">
      <t>ツウキ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</si>
</sst>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176" fontId="3" fillId="0" borderId="3" xfId="2" applyNumberFormat="1" applyFont="1" applyBorder="1" applyAlignment="1">
      <alignment horizontal="right" vertical="center" wrapText="1" readingOrder="1"/>
    </xf>
    <xf numFmtId="176" fontId="3" fillId="0" borderId="4" xfId="2" applyNumberFormat="1" applyFont="1" applyBorder="1" applyAlignment="1">
      <alignment horizontal="right" vertical="center" wrapText="1" readingOrder="1"/>
    </xf>
    <xf numFmtId="38" fontId="3" fillId="0" borderId="3" xfId="1" applyFont="1" applyBorder="1" applyAlignment="1">
      <alignment horizontal="right" vertical="center" wrapText="1" readingOrder="1"/>
    </xf>
    <xf numFmtId="38" fontId="3" fillId="0" borderId="4" xfId="1" applyFont="1" applyBorder="1" applyAlignment="1">
      <alignment horizontal="right" vertical="center" wrapText="1" readingOrder="1"/>
    </xf>
    <xf numFmtId="177" fontId="3" fillId="0" borderId="3" xfId="1" applyNumberFormat="1" applyFont="1" applyBorder="1" applyAlignment="1">
      <alignment horizontal="right" vertical="center" wrapText="1" readingOrder="1"/>
    </xf>
    <xf numFmtId="177" fontId="4" fillId="0" borderId="3" xfId="1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177" fontId="3" fillId="0" borderId="4" xfId="1" applyNumberFormat="1" applyFont="1" applyBorder="1" applyAlignment="1">
      <alignment horizontal="right" vertical="center" wrapText="1" readingOrder="1"/>
    </xf>
    <xf numFmtId="38" fontId="4" fillId="2" borderId="2" xfId="1" applyFont="1" applyFill="1" applyBorder="1">
      <alignment vertical="center"/>
    </xf>
    <xf numFmtId="38" fontId="4" fillId="2" borderId="3" xfId="1" applyFont="1" applyFill="1" applyBorder="1">
      <alignment vertical="center"/>
    </xf>
    <xf numFmtId="38" fontId="4" fillId="2" borderId="4" xfId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177" fontId="4" fillId="2" borderId="3" xfId="1" applyNumberFormat="1" applyFont="1" applyFill="1" applyBorder="1">
      <alignment vertical="center"/>
    </xf>
    <xf numFmtId="177" fontId="4" fillId="2" borderId="4" xfId="1" applyNumberFormat="1" applyFont="1" applyFill="1" applyBorder="1">
      <alignment vertical="center"/>
    </xf>
    <xf numFmtId="0" fontId="4" fillId="3" borderId="4" xfId="0" applyFont="1" applyFill="1" applyBorder="1" applyAlignment="1">
      <alignment horizontal="center" vertical="center"/>
    </xf>
    <xf numFmtId="176" fontId="3" fillId="0" borderId="7" xfId="2" applyNumberFormat="1" applyFont="1" applyBorder="1" applyAlignment="1">
      <alignment horizontal="right" vertical="center" wrapText="1" readingOrder="1"/>
    </xf>
    <xf numFmtId="176" fontId="4" fillId="0" borderId="7" xfId="2" applyNumberFormat="1" applyFont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3" fillId="0" borderId="8" xfId="1" applyFont="1" applyBorder="1" applyAlignment="1">
      <alignment horizontal="right" vertical="center" wrapText="1" readingOrder="1"/>
    </xf>
    <xf numFmtId="38" fontId="4" fillId="2" borderId="8" xfId="1" applyFont="1" applyFill="1" applyBorder="1">
      <alignment vertical="center"/>
    </xf>
    <xf numFmtId="177" fontId="4" fillId="0" borderId="8" xfId="1" applyNumberFormat="1" applyFont="1" applyBorder="1">
      <alignment vertical="center"/>
    </xf>
    <xf numFmtId="177" fontId="3" fillId="0" borderId="8" xfId="1" applyNumberFormat="1" applyFont="1" applyBorder="1" applyAlignment="1">
      <alignment horizontal="right" vertical="center" wrapText="1" readingOrder="1"/>
    </xf>
    <xf numFmtId="177" fontId="4" fillId="2" borderId="8" xfId="1" applyNumberFormat="1" applyFont="1" applyFill="1" applyBorder="1">
      <alignment vertical="center"/>
    </xf>
    <xf numFmtId="176" fontId="3" fillId="0" borderId="8" xfId="2" applyNumberFormat="1" applyFont="1" applyBorder="1" applyAlignment="1">
      <alignment horizontal="right" vertical="center" wrapText="1" readingOrder="1"/>
    </xf>
    <xf numFmtId="176" fontId="3" fillId="0" borderId="10" xfId="2" applyNumberFormat="1" applyFont="1" applyBorder="1" applyAlignment="1">
      <alignment horizontal="right" vertical="center" wrapText="1" readingOrder="1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6" xfId="1" applyFont="1" applyBorder="1">
      <alignment vertical="center"/>
    </xf>
    <xf numFmtId="38" fontId="3" fillId="0" borderId="6" xfId="1" applyFont="1" applyBorder="1" applyAlignment="1">
      <alignment horizontal="right" vertical="center" wrapText="1" readingOrder="1"/>
    </xf>
    <xf numFmtId="38" fontId="4" fillId="0" borderId="12" xfId="1" applyFont="1" applyBorder="1">
      <alignment vertical="center"/>
    </xf>
    <xf numFmtId="38" fontId="4" fillId="2" borderId="6" xfId="1" applyFont="1" applyFill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3" fillId="0" borderId="7" xfId="1" applyFont="1" applyBorder="1" applyAlignment="1">
      <alignment horizontal="right" vertical="center" wrapText="1" readingOrder="1"/>
    </xf>
    <xf numFmtId="38" fontId="4" fillId="0" borderId="7" xfId="1" applyFont="1" applyBorder="1">
      <alignment vertical="center"/>
    </xf>
    <xf numFmtId="38" fontId="4" fillId="2" borderId="7" xfId="1" applyFont="1" applyFill="1" applyBorder="1">
      <alignment vertical="center"/>
    </xf>
    <xf numFmtId="176" fontId="3" fillId="0" borderId="18" xfId="2" applyNumberFormat="1" applyFont="1" applyBorder="1" applyAlignment="1">
      <alignment horizontal="right" vertical="center" wrapText="1" readingOrder="1"/>
    </xf>
    <xf numFmtId="177" fontId="3" fillId="0" borderId="7" xfId="1" applyNumberFormat="1" applyFont="1" applyBorder="1" applyAlignment="1">
      <alignment horizontal="right" vertical="center" wrapText="1" readingOrder="1"/>
    </xf>
    <xf numFmtId="177" fontId="4" fillId="0" borderId="7" xfId="1" applyNumberFormat="1" applyFont="1" applyBorder="1">
      <alignment vertical="center"/>
    </xf>
    <xf numFmtId="177" fontId="4" fillId="2" borderId="7" xfId="1" applyNumberFormat="1" applyFont="1" applyFill="1" applyBorder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9" fontId="4" fillId="0" borderId="1" xfId="2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38" fontId="4" fillId="2" borderId="1" xfId="0" applyNumberFormat="1" applyFont="1" applyFill="1" applyBorder="1">
      <alignment vertical="center"/>
    </xf>
    <xf numFmtId="9" fontId="4" fillId="2" borderId="1" xfId="2" applyFont="1" applyFill="1" applyBorder="1">
      <alignment vertical="center"/>
    </xf>
    <xf numFmtId="38" fontId="4" fillId="2" borderId="10" xfId="1" applyFont="1" applyFill="1" applyBorder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8" fontId="4" fillId="2" borderId="18" xfId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38" fontId="3" fillId="0" borderId="2" xfId="1" applyFont="1" applyBorder="1" applyAlignment="1">
      <alignment horizontal="right" vertical="center" wrapText="1" readingOrder="1"/>
    </xf>
    <xf numFmtId="38" fontId="4" fillId="0" borderId="2" xfId="1" applyFont="1" applyBorder="1">
      <alignment vertical="center"/>
    </xf>
    <xf numFmtId="38" fontId="4" fillId="0" borderId="9" xfId="1" applyFont="1" applyBorder="1">
      <alignment vertical="center"/>
    </xf>
    <xf numFmtId="38" fontId="3" fillId="0" borderId="9" xfId="1" applyFont="1" applyBorder="1" applyAlignment="1">
      <alignment horizontal="right" vertical="center" wrapText="1" readingOrder="1"/>
    </xf>
    <xf numFmtId="38" fontId="4" fillId="2" borderId="9" xfId="1" applyFont="1" applyFill="1" applyBorder="1">
      <alignment vertical="center"/>
    </xf>
    <xf numFmtId="38" fontId="4" fillId="0" borderId="23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14" xfId="1" applyFont="1" applyBorder="1">
      <alignment vertical="center"/>
    </xf>
    <xf numFmtId="38" fontId="3" fillId="0" borderId="14" xfId="1" applyFont="1" applyBorder="1" applyAlignment="1">
      <alignment horizontal="right" vertical="center" wrapText="1" readingOrder="1"/>
    </xf>
    <xf numFmtId="38" fontId="4" fillId="0" borderId="26" xfId="1" applyFont="1" applyBorder="1">
      <alignment vertical="center"/>
    </xf>
    <xf numFmtId="38" fontId="4" fillId="0" borderId="21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17" xfId="1" applyFont="1" applyBorder="1">
      <alignment vertical="center"/>
    </xf>
    <xf numFmtId="38" fontId="4" fillId="0" borderId="24" xfId="1" applyFont="1" applyBorder="1">
      <alignment vertical="center"/>
    </xf>
    <xf numFmtId="176" fontId="3" fillId="0" borderId="23" xfId="2" applyNumberFormat="1" applyFont="1" applyBorder="1" applyAlignment="1">
      <alignment horizontal="right" vertical="center" wrapText="1" readingOrder="1"/>
    </xf>
    <xf numFmtId="176" fontId="3" fillId="0" borderId="2" xfId="2" applyNumberFormat="1" applyFont="1" applyBorder="1" applyAlignment="1">
      <alignment horizontal="right" vertical="center" wrapText="1" readingOrder="1"/>
    </xf>
    <xf numFmtId="176" fontId="4" fillId="0" borderId="4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3" fillId="0" borderId="9" xfId="2" applyNumberFormat="1" applyFont="1" applyBorder="1" applyAlignment="1">
      <alignment horizontal="right" vertical="center" wrapText="1" readingOrder="1"/>
    </xf>
    <xf numFmtId="176" fontId="3" fillId="0" borderId="17" xfId="2" applyNumberFormat="1" applyFont="1" applyBorder="1" applyAlignment="1">
      <alignment horizontal="right" vertical="center" wrapText="1" readingOrder="1"/>
    </xf>
    <xf numFmtId="177" fontId="4" fillId="0" borderId="23" xfId="1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177" fontId="3" fillId="0" borderId="4" xfId="1" applyNumberFormat="1" applyFont="1" applyFill="1" applyBorder="1" applyAlignment="1">
      <alignment horizontal="right" vertical="center" wrapText="1" readingOrder="1"/>
    </xf>
    <xf numFmtId="177" fontId="3" fillId="0" borderId="2" xfId="1" applyNumberFormat="1" applyFont="1" applyBorder="1" applyAlignment="1">
      <alignment horizontal="right" vertical="center" wrapText="1" readingOrder="1"/>
    </xf>
    <xf numFmtId="177" fontId="4" fillId="0" borderId="26" xfId="1" applyNumberFormat="1" applyFont="1" applyBorder="1">
      <alignment vertical="center"/>
    </xf>
    <xf numFmtId="177" fontId="3" fillId="0" borderId="2" xfId="1" applyNumberFormat="1" applyFont="1" applyFill="1" applyBorder="1" applyAlignment="1">
      <alignment horizontal="right" vertical="center" wrapText="1" readingOrder="1"/>
    </xf>
    <xf numFmtId="177" fontId="4" fillId="0" borderId="9" xfId="1" applyNumberFormat="1" applyFont="1" applyBorder="1">
      <alignment vertical="center"/>
    </xf>
    <xf numFmtId="177" fontId="3" fillId="0" borderId="9" xfId="1" applyNumberFormat="1" applyFont="1" applyBorder="1" applyAlignment="1">
      <alignment horizontal="right" vertical="center" wrapText="1" readingOrder="1"/>
    </xf>
    <xf numFmtId="177" fontId="4" fillId="2" borderId="9" xfId="1" applyNumberFormat="1" applyFont="1" applyFill="1" applyBorder="1">
      <alignment vertical="center"/>
    </xf>
    <xf numFmtId="177" fontId="4" fillId="0" borderId="17" xfId="1" applyNumberFormat="1" applyFont="1" applyBorder="1">
      <alignment vertical="center"/>
    </xf>
    <xf numFmtId="177" fontId="4" fillId="0" borderId="24" xfId="1" applyNumberFormat="1" applyFont="1" applyBorder="1">
      <alignment vertical="center"/>
    </xf>
  </cellXfs>
  <cellStyles count="5">
    <cellStyle name="パーセント" xfId="2" builtinId="5"/>
    <cellStyle name="パーセント 3 2" xfId="3" xr:uid="{420A27CF-F149-4157-AAF7-40A58313C415}"/>
    <cellStyle name="桁区切り" xfId="1" builtinId="6"/>
    <cellStyle name="桁区切り 3 2" xfId="4" xr:uid="{22D3882D-EDAC-47AD-8B5A-E06E786EDC4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C60A-8A1A-46C7-9119-1B1FD67C3066}">
  <dimension ref="A1:CP27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A3"/>
    </sheetView>
  </sheetViews>
  <sheetFormatPr defaultColWidth="8.75" defaultRowHeight="18.75" x14ac:dyDescent="0.4"/>
  <cols>
    <col min="1" max="1" width="12.375" style="2" bestFit="1" customWidth="1"/>
    <col min="2" max="32" width="7.25" style="2" customWidth="1"/>
    <col min="33" max="76" width="9.125" style="2" customWidth="1"/>
    <col min="77" max="78" width="8.75" style="2"/>
    <col min="79" max="81" width="13" style="2" customWidth="1"/>
    <col min="82" max="84" width="8.625" style="2" customWidth="1"/>
    <col min="85" max="16384" width="8.75" style="2"/>
  </cols>
  <sheetData>
    <row r="1" spans="1:94" ht="19.899999999999999" customHeight="1" x14ac:dyDescent="0.4">
      <c r="A1" s="69"/>
      <c r="B1" s="73" t="s">
        <v>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6"/>
      <c r="Q1" s="73" t="s">
        <v>20</v>
      </c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7"/>
      <c r="AD1" s="77"/>
      <c r="AE1" s="75"/>
      <c r="AF1" s="73" t="s">
        <v>0</v>
      </c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7"/>
      <c r="AS1" s="77"/>
      <c r="AT1" s="75"/>
      <c r="AU1" s="66" t="s">
        <v>1</v>
      </c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71"/>
      <c r="BH1" s="71"/>
      <c r="BI1" s="72"/>
      <c r="BJ1" s="68" t="s">
        <v>2</v>
      </c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CA1" s="68" t="s">
        <v>29</v>
      </c>
      <c r="CB1" s="68"/>
      <c r="CC1" s="68"/>
      <c r="CD1" s="68" t="s">
        <v>30</v>
      </c>
      <c r="CE1" s="68"/>
      <c r="CF1" s="68"/>
      <c r="CG1" s="66" t="s">
        <v>33</v>
      </c>
      <c r="CH1" s="67"/>
      <c r="CI1" s="67"/>
      <c r="CJ1" s="67"/>
      <c r="CK1" s="67"/>
      <c r="CL1" s="67"/>
      <c r="CM1" s="67"/>
      <c r="CN1" s="67"/>
      <c r="CO1" s="67"/>
      <c r="CP1" s="67"/>
    </row>
    <row r="2" spans="1:94" ht="19.899999999999999" customHeight="1" x14ac:dyDescent="0.4">
      <c r="A2" s="70"/>
      <c r="B2" s="80" t="s">
        <v>23</v>
      </c>
      <c r="C2" s="64"/>
      <c r="D2" s="65"/>
      <c r="E2" s="80" t="s">
        <v>24</v>
      </c>
      <c r="F2" s="64"/>
      <c r="G2" s="65"/>
      <c r="H2" s="80" t="s">
        <v>25</v>
      </c>
      <c r="I2" s="64"/>
      <c r="J2" s="65"/>
      <c r="K2" s="80" t="s">
        <v>26</v>
      </c>
      <c r="L2" s="64"/>
      <c r="M2" s="65"/>
      <c r="N2" s="80" t="s">
        <v>35</v>
      </c>
      <c r="O2" s="64"/>
      <c r="P2" s="65"/>
      <c r="Q2" s="80" t="s">
        <v>23</v>
      </c>
      <c r="R2" s="64"/>
      <c r="S2" s="65"/>
      <c r="T2" s="80" t="s">
        <v>24</v>
      </c>
      <c r="U2" s="64"/>
      <c r="V2" s="65"/>
      <c r="W2" s="80" t="s">
        <v>25</v>
      </c>
      <c r="X2" s="64"/>
      <c r="Y2" s="65"/>
      <c r="Z2" s="80" t="s">
        <v>26</v>
      </c>
      <c r="AA2" s="64"/>
      <c r="AB2" s="65"/>
      <c r="AC2" s="80" t="s">
        <v>35</v>
      </c>
      <c r="AD2" s="64"/>
      <c r="AE2" s="64"/>
      <c r="AF2" s="80" t="s">
        <v>23</v>
      </c>
      <c r="AG2" s="64"/>
      <c r="AH2" s="65"/>
      <c r="AI2" s="80" t="s">
        <v>24</v>
      </c>
      <c r="AJ2" s="64"/>
      <c r="AK2" s="65"/>
      <c r="AL2" s="80" t="s">
        <v>25</v>
      </c>
      <c r="AM2" s="64"/>
      <c r="AN2" s="65"/>
      <c r="AO2" s="80" t="s">
        <v>26</v>
      </c>
      <c r="AP2" s="64"/>
      <c r="AQ2" s="65"/>
      <c r="AR2" s="80" t="s">
        <v>35</v>
      </c>
      <c r="AS2" s="64"/>
      <c r="AT2" s="65"/>
      <c r="AU2" s="80" t="s">
        <v>23</v>
      </c>
      <c r="AV2" s="64"/>
      <c r="AW2" s="65"/>
      <c r="AX2" s="80" t="s">
        <v>24</v>
      </c>
      <c r="AY2" s="64"/>
      <c r="AZ2" s="65"/>
      <c r="BA2" s="80" t="s">
        <v>25</v>
      </c>
      <c r="BB2" s="64"/>
      <c r="BC2" s="65"/>
      <c r="BD2" s="80" t="s">
        <v>26</v>
      </c>
      <c r="BE2" s="64"/>
      <c r="BF2" s="65"/>
      <c r="BG2" s="80" t="s">
        <v>35</v>
      </c>
      <c r="BH2" s="64"/>
      <c r="BI2" s="64"/>
      <c r="BJ2" s="80" t="s">
        <v>23</v>
      </c>
      <c r="BK2" s="64"/>
      <c r="BL2" s="65"/>
      <c r="BM2" s="80" t="s">
        <v>24</v>
      </c>
      <c r="BN2" s="64"/>
      <c r="BO2" s="65"/>
      <c r="BP2" s="80" t="s">
        <v>25</v>
      </c>
      <c r="BQ2" s="64"/>
      <c r="BR2" s="65"/>
      <c r="BS2" s="80" t="s">
        <v>26</v>
      </c>
      <c r="BT2" s="64"/>
      <c r="BU2" s="65"/>
      <c r="BV2" s="80" t="s">
        <v>35</v>
      </c>
      <c r="BW2" s="64"/>
      <c r="BX2" s="65"/>
      <c r="CA2" s="63"/>
      <c r="CB2" s="63"/>
      <c r="CC2" s="63"/>
      <c r="CD2" s="63"/>
      <c r="CE2" s="63"/>
      <c r="CF2" s="63"/>
      <c r="CG2" s="62"/>
      <c r="CH2" s="62"/>
      <c r="CI2" s="62"/>
      <c r="CJ2" s="62"/>
      <c r="CK2" s="62"/>
      <c r="CL2" s="62"/>
      <c r="CM2" s="62"/>
      <c r="CN2" s="62"/>
      <c r="CO2" s="62"/>
      <c r="CP2" s="62"/>
    </row>
    <row r="3" spans="1:94" ht="19.899999999999999" customHeight="1" x14ac:dyDescent="0.4">
      <c r="A3" s="66"/>
      <c r="B3" s="61"/>
      <c r="C3" s="79" t="s">
        <v>3</v>
      </c>
      <c r="D3" s="19" t="s">
        <v>4</v>
      </c>
      <c r="E3" s="61"/>
      <c r="F3" s="79" t="s">
        <v>5</v>
      </c>
      <c r="G3" s="19" t="s">
        <v>6</v>
      </c>
      <c r="H3" s="61"/>
      <c r="I3" s="79" t="s">
        <v>7</v>
      </c>
      <c r="J3" s="19" t="s">
        <v>8</v>
      </c>
      <c r="K3" s="61"/>
      <c r="L3" s="79" t="s">
        <v>18</v>
      </c>
      <c r="M3" s="19" t="s">
        <v>21</v>
      </c>
      <c r="N3" s="61"/>
      <c r="O3" s="79" t="s">
        <v>32</v>
      </c>
      <c r="P3" s="19" t="s">
        <v>34</v>
      </c>
      <c r="Q3" s="61"/>
      <c r="R3" s="79" t="s">
        <v>3</v>
      </c>
      <c r="S3" s="19" t="s">
        <v>4</v>
      </c>
      <c r="T3" s="61"/>
      <c r="U3" s="79" t="s">
        <v>5</v>
      </c>
      <c r="V3" s="19" t="s">
        <v>6</v>
      </c>
      <c r="W3" s="61"/>
      <c r="X3" s="79" t="s">
        <v>7</v>
      </c>
      <c r="Y3" s="19" t="s">
        <v>8</v>
      </c>
      <c r="Z3" s="61"/>
      <c r="AA3" s="79" t="s">
        <v>18</v>
      </c>
      <c r="AB3" s="19" t="s">
        <v>21</v>
      </c>
      <c r="AC3" s="61"/>
      <c r="AD3" s="79" t="s">
        <v>32</v>
      </c>
      <c r="AE3" s="22" t="s">
        <v>34</v>
      </c>
      <c r="AF3" s="61"/>
      <c r="AG3" s="79" t="s">
        <v>3</v>
      </c>
      <c r="AH3" s="19" t="s">
        <v>4</v>
      </c>
      <c r="AI3" s="61"/>
      <c r="AJ3" s="79" t="s">
        <v>5</v>
      </c>
      <c r="AK3" s="19" t="s">
        <v>6</v>
      </c>
      <c r="AL3" s="61"/>
      <c r="AM3" s="79" t="s">
        <v>7</v>
      </c>
      <c r="AN3" s="19" t="s">
        <v>8</v>
      </c>
      <c r="AO3" s="61"/>
      <c r="AP3" s="79" t="s">
        <v>18</v>
      </c>
      <c r="AQ3" s="19" t="s">
        <v>21</v>
      </c>
      <c r="AR3" s="61"/>
      <c r="AS3" s="79" t="s">
        <v>32</v>
      </c>
      <c r="AT3" s="19" t="s">
        <v>34</v>
      </c>
      <c r="AU3" s="61"/>
      <c r="AV3" s="79" t="s">
        <v>3</v>
      </c>
      <c r="AW3" s="19" t="s">
        <v>4</v>
      </c>
      <c r="AX3" s="61"/>
      <c r="AY3" s="79" t="s">
        <v>5</v>
      </c>
      <c r="AZ3" s="19" t="s">
        <v>6</v>
      </c>
      <c r="BA3" s="61"/>
      <c r="BB3" s="79" t="s">
        <v>7</v>
      </c>
      <c r="BC3" s="19" t="s">
        <v>8</v>
      </c>
      <c r="BD3" s="61"/>
      <c r="BE3" s="79" t="s">
        <v>18</v>
      </c>
      <c r="BF3" s="19" t="s">
        <v>21</v>
      </c>
      <c r="BG3" s="61"/>
      <c r="BH3" s="79" t="s">
        <v>32</v>
      </c>
      <c r="BI3" s="22" t="s">
        <v>34</v>
      </c>
      <c r="BJ3" s="61"/>
      <c r="BK3" s="79" t="s">
        <v>3</v>
      </c>
      <c r="BL3" s="19" t="s">
        <v>4</v>
      </c>
      <c r="BM3" s="61"/>
      <c r="BN3" s="79" t="s">
        <v>5</v>
      </c>
      <c r="BO3" s="19" t="s">
        <v>6</v>
      </c>
      <c r="BP3" s="61"/>
      <c r="BQ3" s="79" t="s">
        <v>7</v>
      </c>
      <c r="BR3" s="19" t="s">
        <v>8</v>
      </c>
      <c r="BS3" s="61"/>
      <c r="BT3" s="79" t="s">
        <v>18</v>
      </c>
      <c r="BU3" s="19" t="s">
        <v>21</v>
      </c>
      <c r="BV3" s="61"/>
      <c r="BW3" s="79" t="s">
        <v>32</v>
      </c>
      <c r="BX3" s="19" t="s">
        <v>34</v>
      </c>
      <c r="CA3" s="53" t="s">
        <v>24</v>
      </c>
      <c r="CB3" s="53" t="s">
        <v>27</v>
      </c>
      <c r="CC3" s="53" t="s">
        <v>28</v>
      </c>
      <c r="CD3" s="53" t="s">
        <v>24</v>
      </c>
      <c r="CE3" s="53" t="s">
        <v>27</v>
      </c>
      <c r="CF3" s="53" t="s">
        <v>28</v>
      </c>
      <c r="CG3" s="57" t="s">
        <v>3</v>
      </c>
      <c r="CH3" s="58" t="s">
        <v>4</v>
      </c>
      <c r="CI3" s="58" t="s">
        <v>5</v>
      </c>
      <c r="CJ3" s="58" t="s">
        <v>6</v>
      </c>
      <c r="CK3" s="59" t="s">
        <v>7</v>
      </c>
      <c r="CL3" s="58" t="s">
        <v>8</v>
      </c>
      <c r="CM3" s="59" t="s">
        <v>18</v>
      </c>
      <c r="CN3" s="59" t="s">
        <v>21</v>
      </c>
      <c r="CO3" s="60" t="s">
        <v>32</v>
      </c>
      <c r="CP3" s="60" t="s">
        <v>34</v>
      </c>
    </row>
    <row r="4" spans="1:94" ht="19.899999999999999" customHeight="1" x14ac:dyDescent="0.4">
      <c r="A4" s="81" t="s">
        <v>9</v>
      </c>
      <c r="B4" s="82">
        <f>C4+D4</f>
        <v>51</v>
      </c>
      <c r="C4" s="42">
        <v>19</v>
      </c>
      <c r="D4" s="8">
        <v>32</v>
      </c>
      <c r="E4" s="82">
        <f t="shared" ref="E4:E14" si="0">F4+G4</f>
        <v>16</v>
      </c>
      <c r="F4" s="3">
        <v>7</v>
      </c>
      <c r="G4" s="4">
        <v>9</v>
      </c>
      <c r="H4" s="84">
        <f t="shared" ref="H4:H9" si="1">I4+J4</f>
        <v>9</v>
      </c>
      <c r="I4" s="23">
        <v>4</v>
      </c>
      <c r="J4" s="4">
        <v>5</v>
      </c>
      <c r="K4" s="87">
        <f t="shared" ref="K4:K10" si="2">L4+M4</f>
        <v>15</v>
      </c>
      <c r="L4" s="38">
        <v>9</v>
      </c>
      <c r="M4" s="88">
        <v>6</v>
      </c>
      <c r="N4" s="94">
        <f t="shared" ref="N4:N11" si="3">O4+P4</f>
        <v>15</v>
      </c>
      <c r="O4" s="33">
        <v>9</v>
      </c>
      <c r="P4" s="31">
        <v>6</v>
      </c>
      <c r="Q4" s="87">
        <f t="shared" ref="Q4:Q13" si="4">R4+S4</f>
        <v>30</v>
      </c>
      <c r="R4" s="42">
        <v>10</v>
      </c>
      <c r="S4" s="8">
        <v>20</v>
      </c>
      <c r="T4" s="82">
        <f t="shared" ref="T4:T14" si="5">U4+V4</f>
        <v>10</v>
      </c>
      <c r="U4" s="3">
        <v>4</v>
      </c>
      <c r="V4" s="4">
        <v>6</v>
      </c>
      <c r="W4" s="84">
        <f t="shared" ref="W4:W9" si="6">X4+Y4</f>
        <v>4</v>
      </c>
      <c r="X4" s="23">
        <v>2</v>
      </c>
      <c r="Y4" s="4">
        <v>2</v>
      </c>
      <c r="Z4" s="94">
        <f t="shared" ref="Z4:Z10" si="7">AA4+AB4</f>
        <v>5</v>
      </c>
      <c r="AA4" s="40">
        <v>3</v>
      </c>
      <c r="AB4" s="31">
        <v>2</v>
      </c>
      <c r="AC4" s="94">
        <f t="shared" ref="AC4:AC11" si="8">AD4+AE4</f>
        <v>6</v>
      </c>
      <c r="AD4" s="40">
        <v>5</v>
      </c>
      <c r="AE4" s="40">
        <v>1</v>
      </c>
      <c r="AF4" s="87">
        <f t="shared" ref="AF4:AF13" si="9">AG4+AH4</f>
        <v>27268.621066666667</v>
      </c>
      <c r="AG4" s="42">
        <v>5849</v>
      </c>
      <c r="AH4" s="8">
        <v>21419.621066666667</v>
      </c>
      <c r="AI4" s="82">
        <f t="shared" ref="AI4:AI14" si="10">AJ4+AK4</f>
        <v>37971.688464624327</v>
      </c>
      <c r="AJ4" s="3">
        <v>14077.589875</v>
      </c>
      <c r="AK4" s="4">
        <v>23894.098589624329</v>
      </c>
      <c r="AL4" s="84">
        <f t="shared" ref="AL4:AL9" si="11">AM4+AN4</f>
        <v>5647.6296595880849</v>
      </c>
      <c r="AM4" s="23">
        <v>4044.9041417174449</v>
      </c>
      <c r="AN4" s="4">
        <v>1602.72551787064</v>
      </c>
      <c r="AO4" s="94">
        <f t="shared" ref="AO4:AO10" si="12">AP4+AQ4</f>
        <v>35730.611172437777</v>
      </c>
      <c r="AP4" s="40">
        <v>24477.354484438387</v>
      </c>
      <c r="AQ4" s="31">
        <v>11253.256687999392</v>
      </c>
      <c r="AR4" s="94">
        <f t="shared" ref="AR4:AR11" si="13">AS4+AT4</f>
        <v>8025.7807695533938</v>
      </c>
      <c r="AS4" s="40">
        <v>2527.8185128828586</v>
      </c>
      <c r="AT4" s="31">
        <v>5497.9622566705348</v>
      </c>
      <c r="AU4" s="96">
        <v>0.15719753110023493</v>
      </c>
      <c r="AV4" s="20">
        <v>0.18099999999999999</v>
      </c>
      <c r="AW4" s="6">
        <v>0.15174827726168683</v>
      </c>
      <c r="AX4" s="97">
        <v>0.17828322338427674</v>
      </c>
      <c r="AY4" s="5">
        <v>0.378</v>
      </c>
      <c r="AZ4" s="6">
        <v>0.1359605332441248</v>
      </c>
      <c r="BA4" s="100">
        <v>1.1725365337612538E-2</v>
      </c>
      <c r="BB4" s="29">
        <v>1.7328281379353876E-2</v>
      </c>
      <c r="BC4" s="6">
        <v>6.4565817551165425E-3</v>
      </c>
      <c r="BD4" s="101">
        <v>6.9007270154330308E-2</v>
      </c>
      <c r="BE4" s="45">
        <v>9.2216125129013574E-2</v>
      </c>
      <c r="BF4" s="30">
        <v>4.4594596842815963E-2</v>
      </c>
      <c r="BG4" s="101"/>
      <c r="BH4" s="45">
        <v>8.6284511932569162E-3</v>
      </c>
      <c r="BI4" s="45">
        <v>2.5051882600388566E-2</v>
      </c>
      <c r="BJ4" s="102">
        <f>BK4+BL4</f>
        <v>146.19999999999999</v>
      </c>
      <c r="BK4" s="46">
        <v>29.1</v>
      </c>
      <c r="BL4" s="12">
        <v>117.1</v>
      </c>
      <c r="BM4" s="105">
        <f>BN4+BO4</f>
        <v>139.12146351066059</v>
      </c>
      <c r="BN4" s="10">
        <v>53.006032403513821</v>
      </c>
      <c r="BO4" s="11">
        <v>86.115431107146762</v>
      </c>
      <c r="BP4" s="108">
        <f>BQ4+BR4</f>
        <v>20.354057293155471</v>
      </c>
      <c r="BQ4" s="26">
        <v>14.577834526749673</v>
      </c>
      <c r="BR4" s="11">
        <v>5.7762227664057972</v>
      </c>
      <c r="BS4" s="108">
        <f>BT4+BU4</f>
        <v>140.22113339630926</v>
      </c>
      <c r="BT4" s="26">
        <v>96.058877128829508</v>
      </c>
      <c r="BU4" s="11">
        <v>44.162256267479748</v>
      </c>
      <c r="BV4" s="111">
        <f t="shared" ref="BV4:BV11" si="14">BW4+BX4</f>
        <v>24.70589312707439</v>
      </c>
      <c r="BW4" s="26">
        <v>8.5915046615927881</v>
      </c>
      <c r="BX4" s="11">
        <v>16.114388465481603</v>
      </c>
      <c r="CA4" s="52">
        <f t="shared" ref="CA4:CA9" si="15">CB4+CC4</f>
        <v>102026394.56868935</v>
      </c>
      <c r="CB4" s="50">
        <v>57441314.492505141</v>
      </c>
      <c r="CC4" s="50">
        <v>44585080.076184198</v>
      </c>
      <c r="CD4" s="51">
        <f>(BM4*1000000)/CA4</f>
        <v>1.3635830619986964</v>
      </c>
      <c r="CE4" s="51">
        <f>(BN4*1000000)/CB4</f>
        <v>0.92278585321075768</v>
      </c>
      <c r="CF4" s="51">
        <f>(BO4*1000000)/CC4</f>
        <v>1.9314853973571</v>
      </c>
      <c r="CG4" s="49">
        <f>(BK4/AG4)*1000000</f>
        <v>4975.2094375106863</v>
      </c>
      <c r="CH4" s="49">
        <f>(BL4/AH4)*1000000</f>
        <v>5466.9501218315972</v>
      </c>
      <c r="CI4" s="49">
        <f>(BN4/AJ4)*1000000</f>
        <v>3765.2774994990982</v>
      </c>
      <c r="CJ4" s="49">
        <f>(BO4/AK4)*1000000</f>
        <v>3604.0460276890776</v>
      </c>
      <c r="CK4" s="49">
        <f>(BQ4/AM4)*1000000</f>
        <v>3604.0000000000005</v>
      </c>
      <c r="CL4" s="49">
        <f>(BR4/AN4)*1000000</f>
        <v>3604.0000000000064</v>
      </c>
      <c r="CM4" s="49">
        <f>(BT4/AP4)*1000000</f>
        <v>3924.3978424996653</v>
      </c>
      <c r="CN4" s="49">
        <f>(BU4/AQ4)*1000000</f>
        <v>3924.3978424996658</v>
      </c>
      <c r="CO4" s="49">
        <f>(BX4/AT4)*1000000</f>
        <v>2930.9747344901166</v>
      </c>
      <c r="CP4" s="49">
        <v>2930.9747344901166</v>
      </c>
    </row>
    <row r="5" spans="1:94" ht="19.899999999999999" customHeight="1" x14ac:dyDescent="0.4">
      <c r="A5" s="81" t="s">
        <v>10</v>
      </c>
      <c r="B5" s="83"/>
      <c r="C5" s="43"/>
      <c r="D5" s="4"/>
      <c r="E5" s="83">
        <f t="shared" si="0"/>
        <v>26</v>
      </c>
      <c r="F5" s="3">
        <v>9</v>
      </c>
      <c r="G5" s="4">
        <v>17</v>
      </c>
      <c r="H5" s="84">
        <f t="shared" si="1"/>
        <v>23</v>
      </c>
      <c r="I5" s="23">
        <v>12</v>
      </c>
      <c r="J5" s="4">
        <v>11</v>
      </c>
      <c r="K5" s="83">
        <f t="shared" si="2"/>
        <v>13</v>
      </c>
      <c r="L5" s="3">
        <v>7</v>
      </c>
      <c r="M5" s="89">
        <v>6</v>
      </c>
      <c r="N5" s="84">
        <f t="shared" si="3"/>
        <v>13</v>
      </c>
      <c r="O5" s="34">
        <v>7</v>
      </c>
      <c r="P5" s="4">
        <v>6</v>
      </c>
      <c r="Q5" s="83"/>
      <c r="R5" s="43"/>
      <c r="S5" s="4"/>
      <c r="T5" s="83">
        <f t="shared" si="5"/>
        <v>16</v>
      </c>
      <c r="U5" s="3">
        <v>6</v>
      </c>
      <c r="V5" s="4">
        <v>10</v>
      </c>
      <c r="W5" s="84">
        <f t="shared" si="6"/>
        <v>9</v>
      </c>
      <c r="X5" s="23">
        <v>6</v>
      </c>
      <c r="Y5" s="4">
        <v>3</v>
      </c>
      <c r="Z5" s="84">
        <f t="shared" si="7"/>
        <v>4</v>
      </c>
      <c r="AA5" s="23">
        <v>1</v>
      </c>
      <c r="AB5" s="4">
        <v>3</v>
      </c>
      <c r="AC5" s="84">
        <f t="shared" si="8"/>
        <v>4</v>
      </c>
      <c r="AD5" s="23">
        <v>2</v>
      </c>
      <c r="AE5" s="23">
        <v>2</v>
      </c>
      <c r="AF5" s="83"/>
      <c r="AG5" s="43"/>
      <c r="AH5" s="4"/>
      <c r="AI5" s="83">
        <f t="shared" si="10"/>
        <v>12192.535854846768</v>
      </c>
      <c r="AJ5" s="3">
        <v>3550.7810624999997</v>
      </c>
      <c r="AK5" s="4">
        <v>8641.7547923467682</v>
      </c>
      <c r="AL5" s="84">
        <f t="shared" si="11"/>
        <v>9142.8973175327919</v>
      </c>
      <c r="AM5" s="23">
        <v>5344.2637892676839</v>
      </c>
      <c r="AN5" s="4">
        <v>3798.6335282651071</v>
      </c>
      <c r="AO5" s="84">
        <f t="shared" si="12"/>
        <v>8380.2461992993776</v>
      </c>
      <c r="AP5" s="23">
        <v>1369.8283029098138</v>
      </c>
      <c r="AQ5" s="4">
        <v>7010.4178963895647</v>
      </c>
      <c r="AR5" s="84">
        <f t="shared" si="13"/>
        <v>9809.2408930106776</v>
      </c>
      <c r="AS5" s="23">
        <v>5488.8339900630581</v>
      </c>
      <c r="AT5" s="4">
        <v>4320.4069029476195</v>
      </c>
      <c r="AU5" s="97"/>
      <c r="AV5" s="21"/>
      <c r="AW5" s="98"/>
      <c r="AX5" s="99">
        <v>0.27407901963698877</v>
      </c>
      <c r="AY5" s="5">
        <v>0.28100000000000003</v>
      </c>
      <c r="AZ5" s="6">
        <v>0.27133311122456971</v>
      </c>
      <c r="BA5" s="100">
        <v>0.10308122571079481</v>
      </c>
      <c r="BB5" s="29">
        <v>0.12952123190348191</v>
      </c>
      <c r="BC5" s="6">
        <v>8.0081885999861116E-2</v>
      </c>
      <c r="BD5" s="100">
        <v>6.0398277977031345E-2</v>
      </c>
      <c r="BE5" s="29">
        <v>2.8754846252705472E-2</v>
      </c>
      <c r="BF5" s="6">
        <v>7.6943213305389058E-2</v>
      </c>
      <c r="BG5" s="100"/>
      <c r="BH5" s="29">
        <v>3.8599621531391376E-2</v>
      </c>
      <c r="BI5" s="29">
        <v>4.667501291158499E-2</v>
      </c>
      <c r="BJ5" s="103"/>
      <c r="BK5" s="47"/>
      <c r="BL5" s="11"/>
      <c r="BM5" s="103">
        <f t="shared" ref="BM5:BM14" si="16">BN5+BO5</f>
        <v>36.0549367883172</v>
      </c>
      <c r="BN5" s="10">
        <v>12.131736985219115</v>
      </c>
      <c r="BO5" s="11">
        <v>23.923199803098083</v>
      </c>
      <c r="BP5" s="108">
        <f t="shared" ref="BP5:BP9" si="17">BQ5+BR5</f>
        <v>25.307539774930767</v>
      </c>
      <c r="BQ5" s="26">
        <v>14.79292216869295</v>
      </c>
      <c r="BR5" s="11">
        <v>10.514617606237815</v>
      </c>
      <c r="BS5" s="108">
        <f t="shared" ref="BS5:BS10" si="18">BT5+BU5</f>
        <v>23.330605418849419</v>
      </c>
      <c r="BT5" s="26">
        <v>3.8136019953009219</v>
      </c>
      <c r="BU5" s="11">
        <v>19.517003423548498</v>
      </c>
      <c r="BV5" s="108">
        <f t="shared" si="14"/>
        <v>25.888029939980239</v>
      </c>
      <c r="BW5" s="26">
        <v>15.706653472362325</v>
      </c>
      <c r="BX5" s="11">
        <v>10.181376467617914</v>
      </c>
      <c r="CA5" s="52">
        <f t="shared" si="15"/>
        <v>31082426.200597811</v>
      </c>
      <c r="CB5" s="50">
        <v>10845291.681211878</v>
      </c>
      <c r="CC5" s="50">
        <v>20237134.519385934</v>
      </c>
      <c r="CD5" s="51">
        <f>(BM5*1000000)/CA5</f>
        <v>1.1599781997591858</v>
      </c>
      <c r="CE5" s="51">
        <f t="shared" ref="CE5:CE7" si="19">(BN5*1000000)/CB5</f>
        <v>1.1186178612637818</v>
      </c>
      <c r="CF5" s="51">
        <f t="shared" ref="CF5:CF9" si="20">(BO5*1000000)/CC5</f>
        <v>1.18214363699471</v>
      </c>
      <c r="CG5" s="49"/>
      <c r="CH5" s="49"/>
      <c r="CI5" s="49">
        <f t="shared" ref="CI5:CI14" si="21">(BN5/AJ5)*1000000</f>
        <v>3416.6389793341746</v>
      </c>
      <c r="CJ5" s="49">
        <f t="shared" ref="CJ5:CJ9" si="22">(BO5/AK5)*1000000</f>
        <v>2768.3266162891741</v>
      </c>
      <c r="CK5" s="49">
        <f t="shared" ref="CK5:CK9" si="23">(BQ5/AM5)*1000000</f>
        <v>2768</v>
      </c>
      <c r="CL5" s="49">
        <f t="shared" ref="CL5:CL9" si="24">(BR5/AN5)*1000000</f>
        <v>2767.9999999999995</v>
      </c>
      <c r="CM5" s="49">
        <f t="shared" ref="CM5:CM9" si="25">(BT5/AP5)*1000000</f>
        <v>2784</v>
      </c>
      <c r="CN5" s="49">
        <f>(BU5/AQ5)*1000000</f>
        <v>2783.9999999999932</v>
      </c>
      <c r="CO5" s="49">
        <f t="shared" ref="CO5:CO11" si="26">(BX5/AT5)*1000000</f>
        <v>2356.578140978253</v>
      </c>
      <c r="CP5" s="49">
        <v>2356.5781409782535</v>
      </c>
    </row>
    <row r="6" spans="1:94" ht="19.899999999999999" customHeight="1" x14ac:dyDescent="0.4">
      <c r="A6" s="81" t="s">
        <v>11</v>
      </c>
      <c r="B6" s="83"/>
      <c r="C6" s="43"/>
      <c r="D6" s="4"/>
      <c r="E6" s="83">
        <f t="shared" si="0"/>
        <v>20</v>
      </c>
      <c r="F6" s="3">
        <v>6</v>
      </c>
      <c r="G6" s="4">
        <v>14</v>
      </c>
      <c r="H6" s="84">
        <f t="shared" si="1"/>
        <v>18</v>
      </c>
      <c r="I6" s="23">
        <v>8</v>
      </c>
      <c r="J6" s="4">
        <v>10</v>
      </c>
      <c r="K6" s="83">
        <f t="shared" si="2"/>
        <v>21</v>
      </c>
      <c r="L6" s="3">
        <v>9</v>
      </c>
      <c r="M6" s="89">
        <v>12</v>
      </c>
      <c r="N6" s="84">
        <f t="shared" si="3"/>
        <v>5</v>
      </c>
      <c r="O6" s="34">
        <v>1</v>
      </c>
      <c r="P6" s="4">
        <v>4</v>
      </c>
      <c r="Q6" s="83"/>
      <c r="R6" s="43"/>
      <c r="S6" s="4"/>
      <c r="T6" s="83">
        <f t="shared" si="5"/>
        <v>5</v>
      </c>
      <c r="U6" s="3">
        <v>2</v>
      </c>
      <c r="V6" s="4">
        <v>3</v>
      </c>
      <c r="W6" s="84">
        <f t="shared" si="6"/>
        <v>6</v>
      </c>
      <c r="X6" s="23">
        <v>3</v>
      </c>
      <c r="Y6" s="4">
        <v>3</v>
      </c>
      <c r="Z6" s="84">
        <f t="shared" si="7"/>
        <v>1</v>
      </c>
      <c r="AA6" s="23">
        <v>1</v>
      </c>
      <c r="AB6" s="4">
        <v>0</v>
      </c>
      <c r="AC6" s="84">
        <f t="shared" si="8"/>
        <v>2</v>
      </c>
      <c r="AD6" s="23">
        <v>1</v>
      </c>
      <c r="AE6" s="23">
        <v>1</v>
      </c>
      <c r="AF6" s="83"/>
      <c r="AG6" s="43"/>
      <c r="AH6" s="4"/>
      <c r="AI6" s="83">
        <f t="shared" si="10"/>
        <v>1182.0306250000001</v>
      </c>
      <c r="AJ6" s="3">
        <v>776.09862500000008</v>
      </c>
      <c r="AK6" s="4">
        <v>405.93200000000002</v>
      </c>
      <c r="AL6" s="84">
        <f t="shared" si="11"/>
        <v>4965.8531545618453</v>
      </c>
      <c r="AM6" s="23">
        <v>273.9472869662502</v>
      </c>
      <c r="AN6" s="4">
        <v>4691.9058675955948</v>
      </c>
      <c r="AO6" s="84">
        <f t="shared" si="12"/>
        <v>1489.3435618759395</v>
      </c>
      <c r="AP6" s="23">
        <v>1063.4624580077166</v>
      </c>
      <c r="AQ6" s="4">
        <v>425.88110386822291</v>
      </c>
      <c r="AR6" s="84">
        <f t="shared" si="13"/>
        <v>540.80271127206709</v>
      </c>
      <c r="AS6" s="23">
        <v>59.403544435757112</v>
      </c>
      <c r="AT6" s="4">
        <v>481.39916683630997</v>
      </c>
      <c r="AU6" s="97"/>
      <c r="AV6" s="21"/>
      <c r="AW6" s="98"/>
      <c r="AX6" s="99">
        <v>4.5725747937375397E-2</v>
      </c>
      <c r="AY6" s="5">
        <v>5.2999999999999999E-2</v>
      </c>
      <c r="AZ6" s="6">
        <v>3.6221070488730862E-2</v>
      </c>
      <c r="BA6" s="100">
        <v>0.15065048445237175</v>
      </c>
      <c r="BB6" s="29">
        <v>1.6264129834492942E-2</v>
      </c>
      <c r="BC6" s="6">
        <v>0.29107751521615599</v>
      </c>
      <c r="BD6" s="100">
        <v>3.5952201846228216E-2</v>
      </c>
      <c r="BE6" s="29">
        <v>4.7689888456435889E-2</v>
      </c>
      <c r="BF6" s="6">
        <v>2.2266990296413804E-2</v>
      </c>
      <c r="BG6" s="100"/>
      <c r="BH6" s="29">
        <v>3.2322133292051413E-3</v>
      </c>
      <c r="BI6" s="29">
        <v>2.7413593157198473E-2</v>
      </c>
      <c r="BJ6" s="103"/>
      <c r="BK6" s="47"/>
      <c r="BL6" s="11"/>
      <c r="BM6" s="103">
        <f t="shared" si="16"/>
        <v>10.371279412596143</v>
      </c>
      <c r="BN6" s="10">
        <v>6.0634893326127823</v>
      </c>
      <c r="BO6" s="11">
        <v>4.3077900799833611</v>
      </c>
      <c r="BP6" s="108">
        <f t="shared" si="17"/>
        <v>52.697633676210309</v>
      </c>
      <c r="BQ6" s="26">
        <v>2.9071286092858468</v>
      </c>
      <c r="BR6" s="11">
        <v>49.79050506692446</v>
      </c>
      <c r="BS6" s="108">
        <f t="shared" si="18"/>
        <v>19.307849936159677</v>
      </c>
      <c r="BT6" s="26">
        <v>13.786727305612036</v>
      </c>
      <c r="BU6" s="11">
        <v>5.52112263054764</v>
      </c>
      <c r="BV6" s="108">
        <f t="shared" si="14"/>
        <v>4.6482987299113425</v>
      </c>
      <c r="BW6" s="26">
        <v>0.63458723237486303</v>
      </c>
      <c r="BX6" s="11">
        <v>4.0137114975364794</v>
      </c>
      <c r="CA6" s="52">
        <f t="shared" si="15"/>
        <v>36517949.039725959</v>
      </c>
      <c r="CB6" s="50">
        <v>11286638.673407529</v>
      </c>
      <c r="CC6" s="50">
        <v>25231310.366318427</v>
      </c>
      <c r="CD6" s="51">
        <f>(BM6*1000000)/CA6</f>
        <v>0.28400498071000024</v>
      </c>
      <c r="CE6" s="51">
        <f t="shared" si="19"/>
        <v>0.53722720360482357</v>
      </c>
      <c r="CF6" s="51">
        <f t="shared" si="20"/>
        <v>0.17073192067479304</v>
      </c>
      <c r="CG6" s="49"/>
      <c r="CH6" s="49"/>
      <c r="CI6" s="49">
        <f t="shared" si="21"/>
        <v>7812.7819548872176</v>
      </c>
      <c r="CJ6" s="49">
        <f t="shared" si="22"/>
        <v>10612.097789736608</v>
      </c>
      <c r="CK6" s="49">
        <f t="shared" si="23"/>
        <v>10611.999999999998</v>
      </c>
      <c r="CL6" s="49">
        <f t="shared" si="24"/>
        <v>10612.000000000002</v>
      </c>
      <c r="CM6" s="49">
        <f t="shared" si="25"/>
        <v>12963.999999999998</v>
      </c>
      <c r="CN6" s="49">
        <f t="shared" ref="CN6:CN10" si="27">(BU6/AQ6)*1000000</f>
        <v>12963.999999999996</v>
      </c>
      <c r="CO6" s="49">
        <f t="shared" si="26"/>
        <v>8337.5954385506029</v>
      </c>
      <c r="CP6" s="49">
        <v>8337.5954385506047</v>
      </c>
    </row>
    <row r="7" spans="1:94" ht="19.899999999999999" customHeight="1" x14ac:dyDescent="0.4">
      <c r="A7" s="81" t="s">
        <v>12</v>
      </c>
      <c r="B7" s="83"/>
      <c r="C7" s="43"/>
      <c r="D7" s="4"/>
      <c r="E7" s="83">
        <f t="shared" si="0"/>
        <v>16</v>
      </c>
      <c r="F7" s="3">
        <v>3</v>
      </c>
      <c r="G7" s="4">
        <v>13</v>
      </c>
      <c r="H7" s="84">
        <f t="shared" si="1"/>
        <v>18</v>
      </c>
      <c r="I7" s="23">
        <v>10</v>
      </c>
      <c r="J7" s="4">
        <v>8</v>
      </c>
      <c r="K7" s="83">
        <f t="shared" si="2"/>
        <v>11</v>
      </c>
      <c r="L7" s="3">
        <v>7</v>
      </c>
      <c r="M7" s="89">
        <v>4</v>
      </c>
      <c r="N7" s="84">
        <f t="shared" si="3"/>
        <v>5</v>
      </c>
      <c r="O7" s="34">
        <v>2</v>
      </c>
      <c r="P7" s="4">
        <v>3</v>
      </c>
      <c r="Q7" s="83"/>
      <c r="R7" s="43"/>
      <c r="S7" s="4"/>
      <c r="T7" s="83">
        <f t="shared" si="5"/>
        <v>3</v>
      </c>
      <c r="U7" s="3">
        <v>1</v>
      </c>
      <c r="V7" s="4">
        <v>2</v>
      </c>
      <c r="W7" s="84">
        <f t="shared" si="6"/>
        <v>7</v>
      </c>
      <c r="X7" s="23">
        <v>3</v>
      </c>
      <c r="Y7" s="4">
        <v>4</v>
      </c>
      <c r="Z7" s="84">
        <f t="shared" si="7"/>
        <v>3</v>
      </c>
      <c r="AA7" s="23">
        <v>2</v>
      </c>
      <c r="AB7" s="4">
        <v>1</v>
      </c>
      <c r="AC7" s="84">
        <f t="shared" si="8"/>
        <v>2</v>
      </c>
      <c r="AD7" s="23">
        <v>1</v>
      </c>
      <c r="AE7" s="23">
        <v>1</v>
      </c>
      <c r="AF7" s="83"/>
      <c r="AG7" s="43"/>
      <c r="AH7" s="4"/>
      <c r="AI7" s="83">
        <f t="shared" si="10"/>
        <v>1121.622363690476</v>
      </c>
      <c r="AJ7" s="3">
        <v>628.81468749999999</v>
      </c>
      <c r="AK7" s="4">
        <v>492.807676190476</v>
      </c>
      <c r="AL7" s="84">
        <f t="shared" si="11"/>
        <v>1443.5984468175689</v>
      </c>
      <c r="AM7" s="23">
        <v>194.74718363361163</v>
      </c>
      <c r="AN7" s="4">
        <v>1248.8512631839571</v>
      </c>
      <c r="AO7" s="84">
        <f t="shared" si="12"/>
        <v>542.74131281119935</v>
      </c>
      <c r="AP7" s="23">
        <v>220.68741788720394</v>
      </c>
      <c r="AQ7" s="4">
        <v>322.05389492399547</v>
      </c>
      <c r="AR7" s="84">
        <f t="shared" si="13"/>
        <v>1815.4736402744577</v>
      </c>
      <c r="AS7" s="23">
        <v>581.23721854921814</v>
      </c>
      <c r="AT7" s="4">
        <v>1234.2364217252396</v>
      </c>
      <c r="AU7" s="97"/>
      <c r="AV7" s="21"/>
      <c r="AW7" s="98"/>
      <c r="AX7" s="99">
        <v>5.550720227827588E-2</v>
      </c>
      <c r="AY7" s="5">
        <v>4.2999999999999997E-2</v>
      </c>
      <c r="AZ7" s="6">
        <v>8.8266290611000039E-2</v>
      </c>
      <c r="BA7" s="100">
        <v>0.10265917822150115</v>
      </c>
      <c r="BB7" s="29">
        <v>2.6917740786795492E-2</v>
      </c>
      <c r="BC7" s="6">
        <v>0.18292427942127717</v>
      </c>
      <c r="BD7" s="100">
        <v>2.711231387765713E-2</v>
      </c>
      <c r="BE7" s="29">
        <v>2.1387936848295749E-2</v>
      </c>
      <c r="BF7" s="6">
        <v>3.3201616940475985E-2</v>
      </c>
      <c r="BG7" s="100"/>
      <c r="BH7" s="29">
        <v>5.2802484036871052E-2</v>
      </c>
      <c r="BI7" s="29">
        <v>9.7293033573395124E-2</v>
      </c>
      <c r="BJ7" s="103"/>
      <c r="BK7" s="47"/>
      <c r="BL7" s="11"/>
      <c r="BM7" s="103">
        <f t="shared" si="16"/>
        <v>23.315150288794584</v>
      </c>
      <c r="BN7" s="10">
        <v>13.897340515358664</v>
      </c>
      <c r="BO7" s="11">
        <v>9.4178097734359181</v>
      </c>
      <c r="BP7" s="108">
        <f t="shared" si="17"/>
        <v>27.587166318683739</v>
      </c>
      <c r="BQ7" s="26">
        <v>3.7216186792383179</v>
      </c>
      <c r="BR7" s="11">
        <v>23.86554763944542</v>
      </c>
      <c r="BS7" s="108">
        <f t="shared" si="18"/>
        <v>17.851304519673125</v>
      </c>
      <c r="BT7" s="26">
        <v>7.2586298617280249</v>
      </c>
      <c r="BU7" s="11">
        <v>10.5926746579451</v>
      </c>
      <c r="BV7" s="108">
        <f t="shared" si="14"/>
        <v>40.091982764123003</v>
      </c>
      <c r="BW7" s="26">
        <v>13.718908275892446</v>
      </c>
      <c r="BX7" s="11">
        <v>26.373074488230557</v>
      </c>
      <c r="CA7" s="52">
        <f t="shared" si="15"/>
        <v>22771156.567745302</v>
      </c>
      <c r="CB7" s="50">
        <v>8989161.2518724017</v>
      </c>
      <c r="CC7" s="50">
        <v>13781995.3158729</v>
      </c>
      <c r="CD7" s="51">
        <f>(BM7*1000000)/CA7</f>
        <v>1.0238895955693281</v>
      </c>
      <c r="CE7" s="51">
        <f t="shared" si="19"/>
        <v>1.5460108152430696</v>
      </c>
      <c r="CF7" s="51">
        <f t="shared" si="20"/>
        <v>0.68334153056845892</v>
      </c>
      <c r="CG7" s="49"/>
      <c r="CH7" s="49"/>
      <c r="CI7" s="49">
        <f t="shared" si="21"/>
        <v>22100.852272727272</v>
      </c>
      <c r="CJ7" s="49">
        <f t="shared" si="22"/>
        <v>19110.517608487542</v>
      </c>
      <c r="CK7" s="49">
        <f t="shared" si="23"/>
        <v>19110</v>
      </c>
      <c r="CL7" s="49">
        <f t="shared" si="24"/>
        <v>19110</v>
      </c>
      <c r="CM7" s="49">
        <f t="shared" si="25"/>
        <v>32891</v>
      </c>
      <c r="CN7" s="49">
        <f t="shared" si="27"/>
        <v>32890.999999999891</v>
      </c>
      <c r="CO7" s="49">
        <f t="shared" si="26"/>
        <v>21367.927589890569</v>
      </c>
      <c r="CP7" s="49">
        <v>21367.927589890569</v>
      </c>
    </row>
    <row r="8" spans="1:94" ht="19.899999999999999" customHeight="1" x14ac:dyDescent="0.4">
      <c r="A8" s="81" t="s">
        <v>13</v>
      </c>
      <c r="B8" s="83">
        <f t="shared" ref="B8:B13" si="28">C8+D8</f>
        <v>33</v>
      </c>
      <c r="C8" s="43"/>
      <c r="D8" s="4">
        <v>33</v>
      </c>
      <c r="E8" s="83">
        <f t="shared" si="0"/>
        <v>26</v>
      </c>
      <c r="F8" s="3">
        <v>14</v>
      </c>
      <c r="G8" s="4">
        <v>12</v>
      </c>
      <c r="H8" s="84">
        <f t="shared" si="1"/>
        <v>23</v>
      </c>
      <c r="I8" s="23">
        <v>14</v>
      </c>
      <c r="J8" s="4">
        <v>9</v>
      </c>
      <c r="K8" s="83"/>
      <c r="L8" s="3"/>
      <c r="M8" s="89"/>
      <c r="N8" s="84">
        <f t="shared" si="3"/>
        <v>12</v>
      </c>
      <c r="O8" s="34">
        <v>7</v>
      </c>
      <c r="P8" s="4">
        <v>5</v>
      </c>
      <c r="Q8" s="83">
        <f t="shared" si="4"/>
        <v>15</v>
      </c>
      <c r="R8" s="43"/>
      <c r="S8" s="4">
        <v>15</v>
      </c>
      <c r="T8" s="83">
        <f t="shared" si="5"/>
        <v>15</v>
      </c>
      <c r="U8" s="3">
        <v>7</v>
      </c>
      <c r="V8" s="4">
        <v>8</v>
      </c>
      <c r="W8" s="84">
        <f t="shared" si="6"/>
        <v>11</v>
      </c>
      <c r="X8" s="23">
        <v>7</v>
      </c>
      <c r="Y8" s="4">
        <v>4</v>
      </c>
      <c r="Z8" s="84"/>
      <c r="AA8" s="23"/>
      <c r="AB8" s="4"/>
      <c r="AC8" s="84">
        <f t="shared" si="8"/>
        <v>7</v>
      </c>
      <c r="AD8" s="23">
        <v>5</v>
      </c>
      <c r="AE8" s="23">
        <v>2</v>
      </c>
      <c r="AF8" s="83">
        <f t="shared" si="9"/>
        <v>12355.8986</v>
      </c>
      <c r="AG8" s="43"/>
      <c r="AH8" s="4">
        <v>12355.8986</v>
      </c>
      <c r="AI8" s="83">
        <f t="shared" si="10"/>
        <v>14103.930620689653</v>
      </c>
      <c r="AJ8" s="3">
        <v>4302.268</v>
      </c>
      <c r="AK8" s="4">
        <v>9801.6626206896526</v>
      </c>
      <c r="AL8" s="84">
        <f t="shared" si="11"/>
        <v>13703.460999999999</v>
      </c>
      <c r="AM8" s="23">
        <v>7818</v>
      </c>
      <c r="AN8" s="4">
        <v>5885.4609999999993</v>
      </c>
      <c r="AO8" s="84"/>
      <c r="AP8" s="23"/>
      <c r="AQ8" s="4"/>
      <c r="AR8" s="84">
        <f t="shared" si="13"/>
        <v>6954.2509287386329</v>
      </c>
      <c r="AS8" s="23">
        <v>2622.0820889213483</v>
      </c>
      <c r="AT8" s="4">
        <v>4332.1688398172846</v>
      </c>
      <c r="AU8" s="97">
        <v>0.16894670449866137</v>
      </c>
      <c r="AV8" s="21"/>
      <c r="AW8" s="98">
        <v>0.16894670449866134</v>
      </c>
      <c r="AX8" s="99">
        <v>8.9741381808715229E-2</v>
      </c>
      <c r="AY8" s="5">
        <v>7.1005277480229445E-2</v>
      </c>
      <c r="AZ8" s="6">
        <v>0.10149681971921831</v>
      </c>
      <c r="BA8" s="100">
        <v>6.5147690855905743E-2</v>
      </c>
      <c r="BB8" s="29">
        <v>7.8475066249096725E-2</v>
      </c>
      <c r="BC8" s="6">
        <v>5.3156000261162004E-2</v>
      </c>
      <c r="BD8" s="100"/>
      <c r="BE8" s="29"/>
      <c r="BF8" s="6"/>
      <c r="BG8" s="100"/>
      <c r="BH8" s="29">
        <v>3.0729758335253092E-2</v>
      </c>
      <c r="BI8" s="29">
        <v>4.4901019266532671E-2</v>
      </c>
      <c r="BJ8" s="103">
        <f t="shared" ref="BJ8:BJ13" si="29">BK8+BL8</f>
        <v>25.5</v>
      </c>
      <c r="BK8" s="47"/>
      <c r="BL8" s="104">
        <v>25.5</v>
      </c>
      <c r="BM8" s="107">
        <f t="shared" si="16"/>
        <v>26.518571601241373</v>
      </c>
      <c r="BN8" s="10">
        <v>8.8755788839999994</v>
      </c>
      <c r="BO8" s="11">
        <v>17.642992717241373</v>
      </c>
      <c r="BP8" s="108">
        <f t="shared" si="17"/>
        <v>24.6662298</v>
      </c>
      <c r="BQ8" s="26">
        <v>14.0724</v>
      </c>
      <c r="BR8" s="11">
        <v>10.5938298</v>
      </c>
      <c r="BS8" s="108"/>
      <c r="BT8" s="26"/>
      <c r="BU8" s="11"/>
      <c r="BV8" s="108">
        <f t="shared" si="14"/>
        <v>10.576840031491393</v>
      </c>
      <c r="BW8" s="26">
        <v>4.7197477600584259</v>
      </c>
      <c r="BX8" s="11">
        <v>5.8570922714329683</v>
      </c>
      <c r="CA8" s="52">
        <f t="shared" si="15"/>
        <v>9752901.7001591008</v>
      </c>
      <c r="CB8" s="1"/>
      <c r="CC8" s="50">
        <v>9752901.7001591008</v>
      </c>
      <c r="CD8" s="50"/>
      <c r="CE8" s="1"/>
      <c r="CF8" s="51">
        <f t="shared" si="20"/>
        <v>1.8089993378025699</v>
      </c>
      <c r="CG8" s="49"/>
      <c r="CH8" s="49">
        <f t="shared" ref="CH8:CH13" si="30">(BL8/AH8)*1000000</f>
        <v>2063.7916209509845</v>
      </c>
      <c r="CI8" s="49">
        <f t="shared" si="21"/>
        <v>2062.9999999999995</v>
      </c>
      <c r="CJ8" s="49">
        <f t="shared" si="22"/>
        <v>1800</v>
      </c>
      <c r="CK8" s="49">
        <f t="shared" si="23"/>
        <v>1800</v>
      </c>
      <c r="CL8" s="49">
        <f t="shared" si="24"/>
        <v>1800.0000000000002</v>
      </c>
      <c r="CM8" s="49"/>
      <c r="CN8" s="49"/>
      <c r="CO8" s="49">
        <f t="shared" si="26"/>
        <v>1352</v>
      </c>
      <c r="CP8" s="49">
        <v>1352.4105</v>
      </c>
    </row>
    <row r="9" spans="1:94" ht="19.899999999999999" customHeight="1" x14ac:dyDescent="0.4">
      <c r="A9" s="81" t="s">
        <v>14</v>
      </c>
      <c r="B9" s="83"/>
      <c r="C9" s="43"/>
      <c r="D9" s="4"/>
      <c r="E9" s="83">
        <f t="shared" si="0"/>
        <v>20</v>
      </c>
      <c r="F9" s="3"/>
      <c r="G9" s="4">
        <v>20</v>
      </c>
      <c r="H9" s="84">
        <f t="shared" si="1"/>
        <v>19</v>
      </c>
      <c r="I9" s="23">
        <v>11</v>
      </c>
      <c r="J9" s="4">
        <v>8</v>
      </c>
      <c r="K9" s="83">
        <f t="shared" si="2"/>
        <v>14</v>
      </c>
      <c r="L9" s="3">
        <v>8</v>
      </c>
      <c r="M9" s="89">
        <v>6</v>
      </c>
      <c r="N9" s="84">
        <f t="shared" si="3"/>
        <v>12</v>
      </c>
      <c r="O9" s="34">
        <v>6</v>
      </c>
      <c r="P9" s="4">
        <v>6</v>
      </c>
      <c r="Q9" s="83"/>
      <c r="R9" s="43"/>
      <c r="S9" s="4"/>
      <c r="T9" s="83">
        <f t="shared" si="5"/>
        <v>7</v>
      </c>
      <c r="U9" s="3"/>
      <c r="V9" s="4">
        <v>7</v>
      </c>
      <c r="W9" s="84">
        <f t="shared" si="6"/>
        <v>9</v>
      </c>
      <c r="X9" s="23">
        <v>5</v>
      </c>
      <c r="Y9" s="4">
        <v>4</v>
      </c>
      <c r="Z9" s="84">
        <f t="shared" si="7"/>
        <v>7</v>
      </c>
      <c r="AA9" s="23">
        <v>4</v>
      </c>
      <c r="AB9" s="4">
        <v>3</v>
      </c>
      <c r="AC9" s="84">
        <f t="shared" si="8"/>
        <v>10</v>
      </c>
      <c r="AD9" s="23">
        <v>5</v>
      </c>
      <c r="AE9" s="23">
        <v>5</v>
      </c>
      <c r="AF9" s="83"/>
      <c r="AG9" s="43"/>
      <c r="AH9" s="4"/>
      <c r="AI9" s="83">
        <f t="shared" si="10"/>
        <v>1598.8364269992665</v>
      </c>
      <c r="AJ9" s="3"/>
      <c r="AK9" s="4">
        <v>1598.8364269992665</v>
      </c>
      <c r="AL9" s="84">
        <f t="shared" si="11"/>
        <v>9364.2722168281271</v>
      </c>
      <c r="AM9" s="23">
        <v>2578.7611284150858</v>
      </c>
      <c r="AN9" s="4">
        <v>6785.5110884130409</v>
      </c>
      <c r="AO9" s="84">
        <f t="shared" si="12"/>
        <v>17455.803499999998</v>
      </c>
      <c r="AP9" s="23">
        <v>13080.005999999999</v>
      </c>
      <c r="AQ9" s="4">
        <v>4375.7974999999997</v>
      </c>
      <c r="AR9" s="84">
        <f t="shared" si="13"/>
        <v>18410.043747368421</v>
      </c>
      <c r="AS9" s="23">
        <v>6426.4397999999992</v>
      </c>
      <c r="AT9" s="4">
        <v>11983.603947368421</v>
      </c>
      <c r="AU9" s="97"/>
      <c r="AV9" s="21"/>
      <c r="AW9" s="98"/>
      <c r="AX9" s="99">
        <v>0.13818934083362211</v>
      </c>
      <c r="AY9" s="5"/>
      <c r="AZ9" s="6">
        <v>0.13818934083362211</v>
      </c>
      <c r="BA9" s="100">
        <v>0.25822774880840327</v>
      </c>
      <c r="BB9" s="29">
        <v>0.15521495280963649</v>
      </c>
      <c r="BC9" s="6">
        <v>0.34532761228266573</v>
      </c>
      <c r="BD9" s="100">
        <v>0.19987821444523038</v>
      </c>
      <c r="BE9" s="29">
        <v>0.43158374598285781</v>
      </c>
      <c r="BF9" s="6">
        <v>7.6734449123613352E-2</v>
      </c>
      <c r="BG9" s="100"/>
      <c r="BH9" s="29">
        <v>0.12880132368878031</v>
      </c>
      <c r="BI9" s="29">
        <v>0.24794803726784317</v>
      </c>
      <c r="BJ9" s="103"/>
      <c r="BK9" s="47"/>
      <c r="BL9" s="11"/>
      <c r="BM9" s="103">
        <f t="shared" si="16"/>
        <v>3.9970910674981659</v>
      </c>
      <c r="BN9" s="10"/>
      <c r="BO9" s="11">
        <v>3.9970910674981659</v>
      </c>
      <c r="BP9" s="108">
        <f t="shared" si="17"/>
        <v>23.410680542070317</v>
      </c>
      <c r="BQ9" s="26">
        <v>6.4469028210377131</v>
      </c>
      <c r="BR9" s="11">
        <v>16.963777721032603</v>
      </c>
      <c r="BS9" s="108">
        <f t="shared" si="18"/>
        <v>40.125668630250004</v>
      </c>
      <c r="BT9" s="26">
        <v>31.392014400000001</v>
      </c>
      <c r="BU9" s="11">
        <v>8.7336542302500018</v>
      </c>
      <c r="BV9" s="108">
        <f t="shared" si="14"/>
        <v>32.647412125767367</v>
      </c>
      <c r="BW9" s="26">
        <v>12.82653119682</v>
      </c>
      <c r="BX9" s="11">
        <v>19.820880928947368</v>
      </c>
      <c r="CA9" s="52">
        <f t="shared" si="15"/>
        <v>2517883.0234958325</v>
      </c>
      <c r="CB9" s="1"/>
      <c r="CC9" s="50">
        <v>2517883.0234958325</v>
      </c>
      <c r="CD9" s="50"/>
      <c r="CE9" s="1"/>
      <c r="CF9" s="51">
        <f t="shared" si="20"/>
        <v>1.5874808441055372</v>
      </c>
      <c r="CG9" s="49"/>
      <c r="CH9" s="49"/>
      <c r="CI9" s="49"/>
      <c r="CJ9" s="49">
        <f t="shared" si="22"/>
        <v>2500</v>
      </c>
      <c r="CK9" s="49">
        <f t="shared" si="23"/>
        <v>2499.9999999999995</v>
      </c>
      <c r="CL9" s="49">
        <f t="shared" si="24"/>
        <v>2500</v>
      </c>
      <c r="CM9" s="49">
        <f t="shared" si="25"/>
        <v>2400</v>
      </c>
      <c r="CN9" s="49">
        <f t="shared" si="27"/>
        <v>1995.9000000000005</v>
      </c>
      <c r="CO9" s="49">
        <f t="shared" si="26"/>
        <v>1653.9999999999998</v>
      </c>
      <c r="CP9" s="49">
        <v>1645.1428431328343</v>
      </c>
    </row>
    <row r="10" spans="1:94" ht="19.899999999999999" customHeight="1" x14ac:dyDescent="0.4">
      <c r="A10" s="81" t="s">
        <v>22</v>
      </c>
      <c r="B10" s="83"/>
      <c r="C10" s="43"/>
      <c r="D10" s="4"/>
      <c r="E10" s="83"/>
      <c r="F10" s="3"/>
      <c r="G10" s="4"/>
      <c r="H10" s="84"/>
      <c r="I10" s="23"/>
      <c r="J10" s="4"/>
      <c r="K10" s="83">
        <f t="shared" si="2"/>
        <v>6</v>
      </c>
      <c r="L10" s="3"/>
      <c r="M10" s="89">
        <v>6</v>
      </c>
      <c r="N10" s="84">
        <f t="shared" si="3"/>
        <v>15</v>
      </c>
      <c r="O10" s="34">
        <v>7</v>
      </c>
      <c r="P10" s="4">
        <v>8</v>
      </c>
      <c r="Q10" s="83"/>
      <c r="R10" s="43"/>
      <c r="S10" s="4"/>
      <c r="T10" s="83"/>
      <c r="U10" s="3"/>
      <c r="V10" s="4"/>
      <c r="W10" s="84"/>
      <c r="X10" s="23"/>
      <c r="Y10" s="4"/>
      <c r="Z10" s="84">
        <f t="shared" si="7"/>
        <v>4</v>
      </c>
      <c r="AA10" s="23"/>
      <c r="AB10" s="4">
        <v>4</v>
      </c>
      <c r="AC10" s="84">
        <f t="shared" si="8"/>
        <v>7</v>
      </c>
      <c r="AD10" s="23">
        <v>4</v>
      </c>
      <c r="AE10" s="23">
        <v>3</v>
      </c>
      <c r="AF10" s="83"/>
      <c r="AG10" s="43"/>
      <c r="AH10" s="4"/>
      <c r="AI10" s="83"/>
      <c r="AJ10" s="3"/>
      <c r="AK10" s="4"/>
      <c r="AL10" s="84"/>
      <c r="AM10" s="23"/>
      <c r="AN10" s="4"/>
      <c r="AO10" s="84">
        <f t="shared" si="12"/>
        <v>2539.9593096625385</v>
      </c>
      <c r="AP10" s="23"/>
      <c r="AQ10" s="4">
        <v>2539.9593096625385</v>
      </c>
      <c r="AR10" s="84">
        <f t="shared" si="13"/>
        <v>5914.3088940474072</v>
      </c>
      <c r="AS10" s="23">
        <v>3143.3154268317712</v>
      </c>
      <c r="AT10" s="4">
        <v>2770.993467215636</v>
      </c>
      <c r="AU10" s="97"/>
      <c r="AV10" s="21"/>
      <c r="AW10" s="98"/>
      <c r="AX10" s="99"/>
      <c r="AY10" s="5"/>
      <c r="AZ10" s="6"/>
      <c r="BA10" s="100"/>
      <c r="BB10" s="29"/>
      <c r="BC10" s="6"/>
      <c r="BD10" s="100">
        <v>8.3350117636779436E-2</v>
      </c>
      <c r="BE10" s="29"/>
      <c r="BF10" s="6">
        <v>8.3350117636779436E-2</v>
      </c>
      <c r="BG10" s="100"/>
      <c r="BH10" s="29">
        <v>6.2732456829023467E-2</v>
      </c>
      <c r="BI10" s="29">
        <v>6.5962675084702008E-2</v>
      </c>
      <c r="BJ10" s="103"/>
      <c r="BK10" s="47"/>
      <c r="BL10" s="11"/>
      <c r="BM10" s="103"/>
      <c r="BN10" s="10"/>
      <c r="BO10" s="11"/>
      <c r="BP10" s="108"/>
      <c r="BQ10" s="26"/>
      <c r="BR10" s="11"/>
      <c r="BS10" s="108">
        <f t="shared" si="18"/>
        <v>11.947968592652582</v>
      </c>
      <c r="BT10" s="26"/>
      <c r="BU10" s="11">
        <v>11.947968592652582</v>
      </c>
      <c r="BV10" s="108">
        <f t="shared" si="14"/>
        <v>21.0679979579945</v>
      </c>
      <c r="BW10" s="26">
        <v>14.786155767816652</v>
      </c>
      <c r="BX10" s="11">
        <v>6.2818421901778461</v>
      </c>
      <c r="CA10" s="1"/>
      <c r="CB10" s="1"/>
      <c r="CC10" s="1"/>
      <c r="CD10" s="1"/>
      <c r="CE10" s="1"/>
      <c r="CF10" s="1"/>
      <c r="CG10" s="49"/>
      <c r="CH10" s="49"/>
      <c r="CI10" s="49"/>
      <c r="CJ10" s="49"/>
      <c r="CK10" s="49"/>
      <c r="CL10" s="49"/>
      <c r="CM10" s="49"/>
      <c r="CN10" s="49">
        <f t="shared" si="27"/>
        <v>4704.0000000000009</v>
      </c>
      <c r="CO10" s="49">
        <f t="shared" si="26"/>
        <v>2267</v>
      </c>
      <c r="CP10" s="49">
        <v>2266.7494729689579</v>
      </c>
    </row>
    <row r="11" spans="1:94" ht="19.899999999999999" customHeight="1" x14ac:dyDescent="0.4">
      <c r="A11" s="81" t="s">
        <v>31</v>
      </c>
      <c r="B11" s="83"/>
      <c r="C11" s="43"/>
      <c r="D11" s="4"/>
      <c r="E11" s="83"/>
      <c r="F11" s="3"/>
      <c r="G11" s="4"/>
      <c r="H11" s="84"/>
      <c r="I11" s="23"/>
      <c r="J11" s="4"/>
      <c r="K11" s="83"/>
      <c r="L11" s="3"/>
      <c r="M11" s="89"/>
      <c r="N11" s="84">
        <f t="shared" si="3"/>
        <v>15</v>
      </c>
      <c r="O11" s="34">
        <v>8</v>
      </c>
      <c r="P11" s="4">
        <v>7</v>
      </c>
      <c r="Q11" s="83"/>
      <c r="R11" s="43"/>
      <c r="S11" s="4"/>
      <c r="T11" s="83"/>
      <c r="U11" s="3"/>
      <c r="V11" s="4"/>
      <c r="W11" s="84"/>
      <c r="X11" s="23"/>
      <c r="Y11" s="4"/>
      <c r="Z11" s="84"/>
      <c r="AA11" s="23"/>
      <c r="AB11" s="4"/>
      <c r="AC11" s="84">
        <f t="shared" si="8"/>
        <v>7</v>
      </c>
      <c r="AD11" s="23">
        <v>4</v>
      </c>
      <c r="AE11" s="23">
        <v>3</v>
      </c>
      <c r="AF11" s="83"/>
      <c r="AG11" s="43"/>
      <c r="AH11" s="4"/>
      <c r="AI11" s="83"/>
      <c r="AJ11" s="3"/>
      <c r="AK11" s="4"/>
      <c r="AL11" s="84"/>
      <c r="AM11" s="23"/>
      <c r="AN11" s="4"/>
      <c r="AO11" s="84"/>
      <c r="AP11" s="23"/>
      <c r="AQ11" s="4"/>
      <c r="AR11" s="84">
        <f t="shared" si="13"/>
        <v>567.23174652101147</v>
      </c>
      <c r="AS11" s="23">
        <v>294.88693277141419</v>
      </c>
      <c r="AT11" s="4">
        <v>272.34481374959728</v>
      </c>
      <c r="AU11" s="97"/>
      <c r="AV11" s="21"/>
      <c r="AW11" s="98"/>
      <c r="AX11" s="99"/>
      <c r="AY11" s="5"/>
      <c r="AZ11" s="6"/>
      <c r="BA11" s="100"/>
      <c r="BB11" s="29"/>
      <c r="BC11" s="6"/>
      <c r="BD11" s="100"/>
      <c r="BE11" s="29"/>
      <c r="BF11" s="6"/>
      <c r="BG11" s="100"/>
      <c r="BH11" s="29">
        <v>7.8099612147448122E-2</v>
      </c>
      <c r="BI11" s="29">
        <v>6.9322068265786976E-2</v>
      </c>
      <c r="BJ11" s="103"/>
      <c r="BK11" s="47"/>
      <c r="BL11" s="11"/>
      <c r="BM11" s="103"/>
      <c r="BN11" s="10"/>
      <c r="BO11" s="11"/>
      <c r="BP11" s="108"/>
      <c r="BQ11" s="26"/>
      <c r="BR11" s="11"/>
      <c r="BS11" s="108"/>
      <c r="BT11" s="26"/>
      <c r="BU11" s="11"/>
      <c r="BV11" s="108">
        <f t="shared" si="14"/>
        <v>0.44102475705215838</v>
      </c>
      <c r="BW11" s="26">
        <v>0.24711524966244514</v>
      </c>
      <c r="BX11" s="11">
        <v>0.19390950738971327</v>
      </c>
      <c r="CA11" s="1"/>
      <c r="CB11" s="1"/>
      <c r="CC11" s="1"/>
      <c r="CD11" s="1"/>
      <c r="CE11" s="1"/>
      <c r="CF11" s="1"/>
      <c r="CG11" s="49"/>
      <c r="CH11" s="49"/>
      <c r="CI11" s="49"/>
      <c r="CJ11" s="49"/>
      <c r="CK11" s="49"/>
      <c r="CL11" s="49"/>
      <c r="CM11" s="49"/>
      <c r="CN11" s="49"/>
      <c r="CO11" s="49">
        <f t="shared" si="26"/>
        <v>712.00000000000011</v>
      </c>
      <c r="CP11" s="49">
        <v>712.21230359520644</v>
      </c>
    </row>
    <row r="12" spans="1:94" ht="19.899999999999999" customHeight="1" x14ac:dyDescent="0.4">
      <c r="A12" s="81" t="s">
        <v>15</v>
      </c>
      <c r="B12" s="82">
        <f t="shared" si="28"/>
        <v>14</v>
      </c>
      <c r="C12" s="42">
        <v>12</v>
      </c>
      <c r="D12" s="8">
        <v>2</v>
      </c>
      <c r="E12" s="82"/>
      <c r="F12" s="7"/>
      <c r="G12" s="8"/>
      <c r="H12" s="85"/>
      <c r="I12" s="24"/>
      <c r="J12" s="8"/>
      <c r="K12" s="82"/>
      <c r="L12" s="7"/>
      <c r="M12" s="90"/>
      <c r="N12" s="85"/>
      <c r="O12" s="35"/>
      <c r="P12" s="8"/>
      <c r="Q12" s="82">
        <f t="shared" si="4"/>
        <v>5</v>
      </c>
      <c r="R12" s="42">
        <v>3</v>
      </c>
      <c r="S12" s="8">
        <v>2</v>
      </c>
      <c r="T12" s="82"/>
      <c r="U12" s="7"/>
      <c r="V12" s="8"/>
      <c r="W12" s="85"/>
      <c r="X12" s="24"/>
      <c r="Y12" s="8"/>
      <c r="Z12" s="85"/>
      <c r="AA12" s="24"/>
      <c r="AB12" s="8"/>
      <c r="AC12" s="85"/>
      <c r="AD12" s="24"/>
      <c r="AE12" s="24"/>
      <c r="AF12" s="82">
        <f t="shared" si="9"/>
        <v>8440.2333333333336</v>
      </c>
      <c r="AG12" s="42">
        <v>3168</v>
      </c>
      <c r="AH12" s="8">
        <v>5272.2333333333336</v>
      </c>
      <c r="AI12" s="82"/>
      <c r="AJ12" s="7"/>
      <c r="AK12" s="8"/>
      <c r="AL12" s="85"/>
      <c r="AM12" s="24"/>
      <c r="AN12" s="8"/>
      <c r="AO12" s="85"/>
      <c r="AP12" s="24"/>
      <c r="AQ12" s="8"/>
      <c r="AR12" s="85"/>
      <c r="AS12" s="24"/>
      <c r="AT12" s="8"/>
      <c r="AU12" s="97">
        <v>2.0289764499642961E-2</v>
      </c>
      <c r="AV12" s="20">
        <v>1.52E-2</v>
      </c>
      <c r="AW12" s="6">
        <v>2.5400551726179998E-2</v>
      </c>
      <c r="AX12" s="97"/>
      <c r="AY12" s="5"/>
      <c r="AZ12" s="6"/>
      <c r="BA12" s="100"/>
      <c r="BB12" s="29"/>
      <c r="BC12" s="6"/>
      <c r="BD12" s="100"/>
      <c r="BE12" s="29"/>
      <c r="BF12" s="6"/>
      <c r="BG12" s="100"/>
      <c r="BH12" s="29"/>
      <c r="BI12" s="29"/>
      <c r="BJ12" s="105">
        <f t="shared" si="29"/>
        <v>19.8</v>
      </c>
      <c r="BK12" s="46">
        <v>7.4</v>
      </c>
      <c r="BL12" s="12">
        <v>12.4</v>
      </c>
      <c r="BM12" s="105"/>
      <c r="BN12" s="9"/>
      <c r="BO12" s="12"/>
      <c r="BP12" s="109"/>
      <c r="BQ12" s="27"/>
      <c r="BR12" s="12"/>
      <c r="BS12" s="109"/>
      <c r="BT12" s="27"/>
      <c r="BU12" s="12"/>
      <c r="BV12" s="109"/>
      <c r="BW12" s="27"/>
      <c r="BX12" s="11"/>
      <c r="CA12" s="1"/>
      <c r="CB12" s="1"/>
      <c r="CC12" s="1"/>
      <c r="CD12" s="1"/>
      <c r="CE12" s="1"/>
      <c r="CF12" s="1"/>
      <c r="CG12" s="49">
        <f t="shared" ref="CG12:CG13" si="31">(BK12/AG12)*1000000</f>
        <v>2335.8585858585861</v>
      </c>
      <c r="CH12" s="49">
        <f t="shared" si="30"/>
        <v>2351.9444637629845</v>
      </c>
      <c r="CI12" s="49"/>
      <c r="CJ12" s="49"/>
      <c r="CK12" s="49"/>
      <c r="CL12" s="49"/>
      <c r="CM12" s="49"/>
      <c r="CN12" s="49"/>
      <c r="CO12" s="49"/>
      <c r="CP12" s="49"/>
    </row>
    <row r="13" spans="1:94" ht="19.899999999999999" customHeight="1" x14ac:dyDescent="0.4">
      <c r="A13" s="81" t="s">
        <v>16</v>
      </c>
      <c r="B13" s="82">
        <f t="shared" si="28"/>
        <v>9</v>
      </c>
      <c r="C13" s="42">
        <v>8</v>
      </c>
      <c r="D13" s="8">
        <v>1</v>
      </c>
      <c r="E13" s="82"/>
      <c r="F13" s="7"/>
      <c r="G13" s="8"/>
      <c r="H13" s="85"/>
      <c r="I13" s="24"/>
      <c r="J13" s="8"/>
      <c r="K13" s="82"/>
      <c r="L13" s="7"/>
      <c r="M13" s="90"/>
      <c r="N13" s="85"/>
      <c r="O13" s="35"/>
      <c r="P13" s="8"/>
      <c r="Q13" s="82">
        <f t="shared" si="4"/>
        <v>4</v>
      </c>
      <c r="R13" s="42">
        <v>3</v>
      </c>
      <c r="S13" s="8">
        <v>1</v>
      </c>
      <c r="T13" s="82"/>
      <c r="U13" s="7"/>
      <c r="V13" s="8"/>
      <c r="W13" s="85"/>
      <c r="X13" s="24"/>
      <c r="Y13" s="8"/>
      <c r="Z13" s="85"/>
      <c r="AA13" s="24"/>
      <c r="AB13" s="8"/>
      <c r="AC13" s="85"/>
      <c r="AD13" s="24"/>
      <c r="AE13" s="24"/>
      <c r="AF13" s="82">
        <f t="shared" si="9"/>
        <v>1083</v>
      </c>
      <c r="AG13" s="42">
        <v>575</v>
      </c>
      <c r="AH13" s="8">
        <v>508</v>
      </c>
      <c r="AI13" s="82"/>
      <c r="AJ13" s="7"/>
      <c r="AK13" s="8"/>
      <c r="AL13" s="85"/>
      <c r="AM13" s="24"/>
      <c r="AN13" s="8"/>
      <c r="AO13" s="85"/>
      <c r="AP13" s="24"/>
      <c r="AQ13" s="8"/>
      <c r="AR13" s="85"/>
      <c r="AS13" s="24"/>
      <c r="AT13" s="8"/>
      <c r="AU13" s="97">
        <v>9.1633053212041252E-2</v>
      </c>
      <c r="AV13" s="20">
        <v>0.105</v>
      </c>
      <c r="AW13" s="6">
        <v>8.0092214901850006E-2</v>
      </c>
      <c r="AX13" s="97"/>
      <c r="AY13" s="5"/>
      <c r="AZ13" s="6"/>
      <c r="BA13" s="100"/>
      <c r="BB13" s="29"/>
      <c r="BC13" s="6"/>
      <c r="BD13" s="100"/>
      <c r="BE13" s="29"/>
      <c r="BF13" s="6"/>
      <c r="BG13" s="100"/>
      <c r="BH13" s="29"/>
      <c r="BI13" s="29"/>
      <c r="BJ13" s="105">
        <f t="shared" si="29"/>
        <v>15.8</v>
      </c>
      <c r="BK13" s="46">
        <v>8.4</v>
      </c>
      <c r="BL13" s="12">
        <v>7.4</v>
      </c>
      <c r="BM13" s="105"/>
      <c r="BN13" s="9"/>
      <c r="BO13" s="12"/>
      <c r="BP13" s="109"/>
      <c r="BQ13" s="27"/>
      <c r="BR13" s="12"/>
      <c r="BS13" s="109"/>
      <c r="BT13" s="27"/>
      <c r="BU13" s="12"/>
      <c r="BV13" s="109"/>
      <c r="BW13" s="27"/>
      <c r="BX13" s="12"/>
      <c r="CA13" s="1"/>
      <c r="CB13" s="1"/>
      <c r="CC13" s="1"/>
      <c r="CD13" s="1"/>
      <c r="CE13" s="1"/>
      <c r="CF13" s="1"/>
      <c r="CG13" s="49">
        <f t="shared" si="31"/>
        <v>14608.695652173914</v>
      </c>
      <c r="CH13" s="49">
        <f t="shared" si="30"/>
        <v>14566.92913385827</v>
      </c>
      <c r="CI13" s="49"/>
      <c r="CJ13" s="49"/>
      <c r="CK13" s="49"/>
      <c r="CL13" s="49"/>
      <c r="CM13" s="49"/>
      <c r="CN13" s="49"/>
      <c r="CO13" s="49"/>
    </row>
    <row r="14" spans="1:94" ht="19.899999999999999" customHeight="1" x14ac:dyDescent="0.4">
      <c r="A14" s="81" t="s">
        <v>17</v>
      </c>
      <c r="B14" s="83"/>
      <c r="C14" s="43"/>
      <c r="D14" s="4"/>
      <c r="E14" s="83">
        <f t="shared" si="0"/>
        <v>7</v>
      </c>
      <c r="F14" s="3">
        <v>7</v>
      </c>
      <c r="G14" s="4"/>
      <c r="H14" s="84"/>
      <c r="I14" s="23"/>
      <c r="J14" s="4"/>
      <c r="K14" s="91"/>
      <c r="L14" s="39"/>
      <c r="M14" s="92"/>
      <c r="N14" s="95">
        <f t="shared" ref="N14" si="32">O14+P14</f>
        <v>10</v>
      </c>
      <c r="O14" s="36"/>
      <c r="P14" s="32">
        <v>10</v>
      </c>
      <c r="Q14" s="91"/>
      <c r="R14" s="43"/>
      <c r="S14" s="4"/>
      <c r="T14" s="83">
        <f t="shared" si="5"/>
        <v>2</v>
      </c>
      <c r="U14" s="3">
        <v>2</v>
      </c>
      <c r="V14" s="4"/>
      <c r="W14" s="84"/>
      <c r="X14" s="23"/>
      <c r="Y14" s="4"/>
      <c r="Z14" s="95"/>
      <c r="AA14" s="41"/>
      <c r="AB14" s="32"/>
      <c r="AC14" s="95">
        <f t="shared" ref="AC14" si="33">AD14+AE14</f>
        <v>2</v>
      </c>
      <c r="AD14" s="41"/>
      <c r="AE14" s="41">
        <v>2</v>
      </c>
      <c r="AF14" s="91"/>
      <c r="AG14" s="43"/>
      <c r="AH14" s="4"/>
      <c r="AI14" s="83">
        <f t="shared" si="10"/>
        <v>664.438625</v>
      </c>
      <c r="AJ14" s="3">
        <v>664.438625</v>
      </c>
      <c r="AK14" s="4"/>
      <c r="AL14" s="84"/>
      <c r="AM14" s="23"/>
      <c r="AN14" s="4"/>
      <c r="AO14" s="95"/>
      <c r="AP14" s="41"/>
      <c r="AQ14" s="4"/>
      <c r="AR14" s="95">
        <f t="shared" ref="AR14" si="34">AS14+AT14</f>
        <v>3335.8368479169526</v>
      </c>
      <c r="AS14" s="23"/>
      <c r="AT14" s="4">
        <v>3335.8368479169526</v>
      </c>
      <c r="AU14" s="97"/>
      <c r="AV14" s="21"/>
      <c r="AW14" s="98"/>
      <c r="AX14" s="99">
        <v>0.16600000000000001</v>
      </c>
      <c r="AY14" s="5">
        <v>0.16600000000000001</v>
      </c>
      <c r="AZ14" s="6"/>
      <c r="BA14" s="100"/>
      <c r="BB14" s="29"/>
      <c r="BC14" s="6"/>
      <c r="BD14" s="100"/>
      <c r="BE14" s="29"/>
      <c r="BF14" s="6"/>
      <c r="BG14" s="100"/>
      <c r="BH14" s="29"/>
      <c r="BI14" s="29">
        <v>8.9576322055677157E-2</v>
      </c>
      <c r="BJ14" s="106"/>
      <c r="BK14" s="47"/>
      <c r="BL14" s="11"/>
      <c r="BM14" s="103">
        <f t="shared" si="16"/>
        <v>5.2182675813452288</v>
      </c>
      <c r="BN14" s="10">
        <v>5.2182675813452288</v>
      </c>
      <c r="BO14" s="11"/>
      <c r="BP14" s="108"/>
      <c r="BQ14" s="26"/>
      <c r="BR14" s="11"/>
      <c r="BS14" s="108"/>
      <c r="BT14" s="26"/>
      <c r="BU14" s="11"/>
      <c r="BV14" s="112">
        <f t="shared" ref="BV14" si="35">BW14+BX14</f>
        <v>19.342743587154743</v>
      </c>
      <c r="BW14" s="26"/>
      <c r="BX14" s="11">
        <v>19.342743587154743</v>
      </c>
      <c r="CA14" s="52">
        <f>CB14+CC14</f>
        <v>10888311.879097076</v>
      </c>
      <c r="CB14" s="50">
        <v>10888311.879097076</v>
      </c>
      <c r="CC14" s="1"/>
      <c r="CD14" s="51">
        <f>(BM14*1000000)/CA14</f>
        <v>0.47925405143501071</v>
      </c>
      <c r="CE14" s="51">
        <f>(BN14*1000000)/CB14</f>
        <v>0.47925405143501071</v>
      </c>
      <c r="CF14" s="1"/>
      <c r="CG14" s="49"/>
      <c r="CH14" s="49"/>
      <c r="CI14" s="49">
        <f t="shared" si="21"/>
        <v>7853.648757016841</v>
      </c>
      <c r="CJ14" s="49"/>
      <c r="CK14" s="49"/>
      <c r="CL14" s="49"/>
      <c r="CM14" s="49"/>
      <c r="CN14" s="49"/>
      <c r="CO14" s="49"/>
      <c r="CP14" s="49">
        <v>5798.4681113026345</v>
      </c>
    </row>
    <row r="15" spans="1:94" ht="19.899999999999999" customHeight="1" x14ac:dyDescent="0.4">
      <c r="B15" s="13">
        <f t="shared" ref="B15:AP15" si="36">SUM(B4:B14)</f>
        <v>107</v>
      </c>
      <c r="C15" s="44">
        <f t="shared" si="36"/>
        <v>39</v>
      </c>
      <c r="D15" s="15">
        <f t="shared" si="36"/>
        <v>68</v>
      </c>
      <c r="E15" s="13">
        <f t="shared" si="36"/>
        <v>131</v>
      </c>
      <c r="F15" s="14">
        <f t="shared" si="36"/>
        <v>46</v>
      </c>
      <c r="G15" s="15">
        <f t="shared" si="36"/>
        <v>85</v>
      </c>
      <c r="H15" s="86">
        <f t="shared" si="36"/>
        <v>110</v>
      </c>
      <c r="I15" s="25">
        <f t="shared" si="36"/>
        <v>59</v>
      </c>
      <c r="J15" s="15">
        <f t="shared" si="36"/>
        <v>51</v>
      </c>
      <c r="K15" s="13">
        <f t="shared" si="36"/>
        <v>80</v>
      </c>
      <c r="L15" s="14">
        <f t="shared" si="36"/>
        <v>40</v>
      </c>
      <c r="M15" s="93">
        <f t="shared" si="36"/>
        <v>40</v>
      </c>
      <c r="N15" s="13">
        <f t="shared" si="36"/>
        <v>102</v>
      </c>
      <c r="O15" s="37">
        <f t="shared" si="36"/>
        <v>47</v>
      </c>
      <c r="P15" s="15">
        <f t="shared" si="36"/>
        <v>55</v>
      </c>
      <c r="Q15" s="13">
        <f t="shared" si="36"/>
        <v>54</v>
      </c>
      <c r="R15" s="44">
        <f t="shared" si="36"/>
        <v>16</v>
      </c>
      <c r="S15" s="15">
        <f t="shared" si="36"/>
        <v>38</v>
      </c>
      <c r="T15" s="13">
        <f t="shared" si="36"/>
        <v>58</v>
      </c>
      <c r="U15" s="14">
        <f t="shared" si="36"/>
        <v>22</v>
      </c>
      <c r="V15" s="15">
        <f t="shared" si="36"/>
        <v>36</v>
      </c>
      <c r="W15" s="86">
        <f t="shared" si="36"/>
        <v>46</v>
      </c>
      <c r="X15" s="25">
        <f t="shared" si="36"/>
        <v>26</v>
      </c>
      <c r="Y15" s="15">
        <f t="shared" si="36"/>
        <v>20</v>
      </c>
      <c r="Z15" s="86">
        <f t="shared" si="36"/>
        <v>24</v>
      </c>
      <c r="AA15" s="25">
        <f t="shared" si="36"/>
        <v>11</v>
      </c>
      <c r="AB15" s="15">
        <f t="shared" si="36"/>
        <v>13</v>
      </c>
      <c r="AC15" s="13">
        <f t="shared" ref="AC15" si="37">SUM(AC4:AC14)</f>
        <v>47</v>
      </c>
      <c r="AD15" s="25">
        <f t="shared" si="36"/>
        <v>27</v>
      </c>
      <c r="AE15" s="25">
        <f t="shared" si="36"/>
        <v>20</v>
      </c>
      <c r="AF15" s="13">
        <f t="shared" si="36"/>
        <v>49147.752999999997</v>
      </c>
      <c r="AG15" s="44">
        <f t="shared" si="36"/>
        <v>9592</v>
      </c>
      <c r="AH15" s="15">
        <f t="shared" si="36"/>
        <v>39555.752999999997</v>
      </c>
      <c r="AI15" s="13">
        <f t="shared" si="36"/>
        <v>68835.082980850479</v>
      </c>
      <c r="AJ15" s="14">
        <f t="shared" si="36"/>
        <v>23999.990874999996</v>
      </c>
      <c r="AK15" s="15">
        <f t="shared" si="36"/>
        <v>44835.09210585049</v>
      </c>
      <c r="AL15" s="86">
        <f t="shared" si="36"/>
        <v>44267.711795328418</v>
      </c>
      <c r="AM15" s="25">
        <f t="shared" si="36"/>
        <v>20254.623530000074</v>
      </c>
      <c r="AN15" s="15">
        <f t="shared" si="36"/>
        <v>24013.088265328341</v>
      </c>
      <c r="AO15" s="86">
        <f t="shared" si="36"/>
        <v>66138.705056086823</v>
      </c>
      <c r="AP15" s="25">
        <f t="shared" si="36"/>
        <v>40211.338663243121</v>
      </c>
      <c r="AQ15" s="15">
        <f t="shared" ref="AQ15:AT15" si="38">SUM(AQ4:AQ14)</f>
        <v>25927.366392843716</v>
      </c>
      <c r="AR15" s="13">
        <f t="shared" ref="AR15" si="39">SUM(AR4:AR14)</f>
        <v>55372.970178703021</v>
      </c>
      <c r="AS15" s="78">
        <f t="shared" si="38"/>
        <v>21144.017514455423</v>
      </c>
      <c r="AT15" s="56">
        <f t="shared" si="38"/>
        <v>34228.952664247598</v>
      </c>
      <c r="BJ15" s="16">
        <f t="shared" ref="BJ15:BX15" si="40">SUM(BJ4:BJ14)</f>
        <v>207.3</v>
      </c>
      <c r="BK15" s="48">
        <f t="shared" si="40"/>
        <v>44.9</v>
      </c>
      <c r="BL15" s="18">
        <f t="shared" si="40"/>
        <v>162.4</v>
      </c>
      <c r="BM15" s="16">
        <f t="shared" si="40"/>
        <v>244.59676025045331</v>
      </c>
      <c r="BN15" s="17">
        <f t="shared" si="40"/>
        <v>99.192445702049611</v>
      </c>
      <c r="BO15" s="18">
        <f t="shared" si="40"/>
        <v>145.40431454840368</v>
      </c>
      <c r="BP15" s="110">
        <f t="shared" si="40"/>
        <v>174.02330740505062</v>
      </c>
      <c r="BQ15" s="28">
        <f t="shared" si="40"/>
        <v>56.518806805004502</v>
      </c>
      <c r="BR15" s="18">
        <f t="shared" si="40"/>
        <v>117.50450060004609</v>
      </c>
      <c r="BS15" s="110">
        <f t="shared" si="40"/>
        <v>252.78453049389407</v>
      </c>
      <c r="BT15" s="28">
        <f t="shared" si="40"/>
        <v>152.3098506914705</v>
      </c>
      <c r="BU15" s="18">
        <f t="shared" si="40"/>
        <v>100.47467980242357</v>
      </c>
      <c r="BV15" s="16">
        <f t="shared" ref="BV15" si="41">SUM(BV4:BV14)</f>
        <v>179.41022302054915</v>
      </c>
      <c r="BW15" s="28">
        <f t="shared" si="40"/>
        <v>71.231203616579933</v>
      </c>
      <c r="BX15" s="18">
        <f t="shared" si="40"/>
        <v>108.17901940396919</v>
      </c>
      <c r="CA15" s="54">
        <f>SUM(CA4:CA14)</f>
        <v>215557022.97951043</v>
      </c>
      <c r="CB15" s="54">
        <f>SUM(CB4:CB14)</f>
        <v>99450717.978094026</v>
      </c>
      <c r="CC15" s="54">
        <f>SUM(CC4:CC14)</f>
        <v>116106305.0014164</v>
      </c>
      <c r="CD15" s="55">
        <f>(BM15*1000000)/CA15</f>
        <v>1.1347195135168631</v>
      </c>
      <c r="CE15" s="55">
        <f>(BN15*1000000)/CB15</f>
        <v>0.99740301245385377</v>
      </c>
      <c r="CF15" s="55">
        <f t="shared" ref="CF15" si="42">(BO15*1000000)/CC15</f>
        <v>1.2523377998001906</v>
      </c>
      <c r="CG15" s="49"/>
      <c r="CH15" s="49"/>
      <c r="CI15" s="49"/>
      <c r="CJ15" s="49"/>
      <c r="CK15" s="49"/>
      <c r="CL15" s="49"/>
      <c r="CM15" s="49"/>
      <c r="CN15" s="49"/>
      <c r="CO15" s="49"/>
    </row>
    <row r="27" spans="48:48" x14ac:dyDescent="0.4">
      <c r="AV27" s="49"/>
    </row>
  </sheetData>
  <mergeCells count="9">
    <mergeCell ref="CG1:CP1"/>
    <mergeCell ref="CD1:CF1"/>
    <mergeCell ref="CA1:CC1"/>
    <mergeCell ref="A1:A3"/>
    <mergeCell ref="BJ1:BX1"/>
    <mergeCell ref="AU1:BI1"/>
    <mergeCell ref="AF1:AT1"/>
    <mergeCell ref="Q1:AE1"/>
    <mergeCell ref="B1:P1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BA73CC2559A254F99C3F19503A6E0B8" ma:contentTypeVersion="21" ma:contentTypeDescription="新しいドキュメントを作成します。" ma:contentTypeScope="" ma:versionID="eb1365842229f0da8a373e03793b1c79">
  <xsd:schema xmlns:xsd="http://www.w3.org/2001/XMLSchema" xmlns:xs="http://www.w3.org/2001/XMLSchema" xmlns:p="http://schemas.microsoft.com/office/2006/metadata/properties" xmlns:ns1="http://schemas.microsoft.com/sharepoint/v3" xmlns:ns2="a73790b3-c805-4474-872f-3390d5b7496d" xmlns:ns3="4b9f0655-d490-4bf8-a8c6-de3db3a28e00" targetNamespace="http://schemas.microsoft.com/office/2006/metadata/properties" ma:root="true" ma:fieldsID="94433c0aad7fa48917a7deec9d88d3b0" ns1:_="" ns2:_="" ns3:_="">
    <xsd:import namespace="http://schemas.microsoft.com/sharepoint/v3"/>
    <xsd:import namespace="a73790b3-c805-4474-872f-3390d5b7496d"/>
    <xsd:import namespace="4b9f0655-d490-4bf8-a8c6-de3db3a28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790b3-c805-4474-872f-3390d5b74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205c6684-f75e-4a64-83f5-211c6a312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f0655-d490-4bf8-a8c6-de3db3a28e0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2931439-56b0-4a2a-9d6a-223ad77bc2df}" ma:internalName="TaxCatchAll" ma:showField="CatchAllData" ma:web="4b9f0655-d490-4bf8-a8c6-de3db3a28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9f0655-d490-4bf8-a8c6-de3db3a28e00" xsi:nil="true"/>
    <lcf76f155ced4ddcb4097134ff3c332f xmlns="a73790b3-c805-4474-872f-3390d5b7496d">
      <Terms xmlns="http://schemas.microsoft.com/office/infopath/2007/PartnerControls"/>
    </lcf76f155ced4ddcb4097134ff3c332f>
    <_ip_UnifiedCompliancePolicyProperties xmlns="http://schemas.microsoft.com/sharepoint/v3" xsi:nil="true"/>
    <_Flow_SignoffStatus xmlns="a73790b3-c805-4474-872f-3390d5b749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83F9A-CE3A-4B5E-9D84-0CE7721D7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790b3-c805-4474-872f-3390d5b7496d"/>
    <ds:schemaRef ds:uri="4b9f0655-d490-4bf8-a8c6-de3db3a28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3B7DF-4805-435F-9B07-5B1CEF16370C}">
  <ds:schemaRefs>
    <ds:schemaRef ds:uri="http://purl.org/dc/terms/"/>
    <ds:schemaRef ds:uri="http://schemas.openxmlformats.org/package/2006/metadata/core-properties"/>
    <ds:schemaRef ds:uri="4b9f0655-d490-4bf8-a8c6-de3db3a28e0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73790b3-c805-4474-872f-3390d5b749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4E931A-C145-4E77-BBD5-8137D1C896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西野 広一</dc:creator>
  <cp:keywords/>
  <dc:description/>
  <cp:lastModifiedBy>西野 広一／EMP／メディアデザイン部</cp:lastModifiedBy>
  <cp:revision/>
  <dcterms:created xsi:type="dcterms:W3CDTF">2022-09-20T07:58:49Z</dcterms:created>
  <dcterms:modified xsi:type="dcterms:W3CDTF">2025-04-22T00:05:31Z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0x0101006BA73CC2559A254F99C3F19503A6E0B8</vt:lpwstr>
  </property>
  <property fmtid="{D5CDD505-2E9C-101B-9397-08002B2CF9AE}" pid="3" name="MediaServiceImageTags">
    <vt:lpwstr/>
  </property>
</Properties>
</file>